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470" windowWidth="20730" windowHeight="7920" tabRatio="671"/>
  </bookViews>
  <sheets>
    <sheet name="Table1-Hospitals by Type" sheetId="9" r:id="rId1"/>
    <sheet name="Table2-Hospitals by Bedsize" sheetId="8" r:id="rId2"/>
    <sheet name="Table3-CLAB ICUOther" sheetId="27" r:id="rId3"/>
    <sheet name="Table4-CLAB SCA" sheetId="11" r:id="rId4"/>
    <sheet name="Table5-CAU non-NICU" sheetId="12" r:id="rId5"/>
    <sheet name="Table6-VAP non-NICU" sheetId="13" r:id="rId6"/>
    <sheet name="Table7-CLAB NICU L3" sheetId="14" r:id="rId7"/>
    <sheet name="Table8-CLAB NICU L2-3" sheetId="15" r:id="rId8"/>
    <sheet name="Table9-VAP NICU L3" sheetId="16" r:id="rId9"/>
    <sheet name="Table10-VAP NICU L2-3" sheetId="17" r:id="rId10"/>
    <sheet name="Table11-CLAB Sites ICU-Other" sheetId="26" r:id="rId11"/>
    <sheet name="Table12-CLAB Sites SCA" sheetId="19" r:id="rId12"/>
    <sheet name="Table13-CAU Sites non-NICU" sheetId="20" r:id="rId13"/>
    <sheet name="Table14-VAP Sites non-NICU" sheetId="21" r:id="rId14"/>
    <sheet name="Table15-CLAB Sites NICU L3" sheetId="22" r:id="rId15"/>
    <sheet name="Table16-CLAB Sites NICU L2-3" sheetId="23" r:id="rId16"/>
    <sheet name="Table17-VAP Sites NICU L3" sheetId="24" r:id="rId17"/>
    <sheet name="Table18-VAP Sites NICU L2-3" sheetId="25" r:id="rId18"/>
  </sheets>
  <definedNames>
    <definedName name="_xlnm._FilterDatabase" localSheetId="2" hidden="1">'Table3-CLAB ICUOther'!$A$4:$S$64</definedName>
    <definedName name="cau_icusca">#REF!</definedName>
    <definedName name="clab_icu">#REF!</definedName>
    <definedName name="clab_nicu">#REF!</definedName>
    <definedName name="pclab_sca">#REF!</definedName>
    <definedName name="PPP">#REF!</definedName>
    <definedName name="_xlnm.Print_Area" localSheetId="10">'Table11-CLAB Sites ICU-Other'!$A$1:$G$87</definedName>
    <definedName name="_xlnm.Print_Area" localSheetId="12">'Table13-CAU Sites non-NICU'!$A$1:$G$93</definedName>
    <definedName name="_xlnm.Print_Area" localSheetId="2">'Table3-CLAB ICUOther'!$A$1:$K$168</definedName>
    <definedName name="SSI">#REF!</definedName>
    <definedName name="Table_3" localSheetId="2">'Table3-CLAB ICUOther'!$A$4:$S$64</definedName>
    <definedName name="Table_3">#REF!</definedName>
    <definedName name="TCLAB_SCA" localSheetId="0">#REF!</definedName>
    <definedName name="TCLAB_SCA" localSheetId="1">#REF!</definedName>
    <definedName name="tclab_sca">#REF!</definedName>
    <definedName name="ucab_nicu">#REF!</definedName>
    <definedName name="vap_icusca">#REF!</definedName>
    <definedName name="vap_nicu">#REF!</definedName>
  </definedNames>
  <calcPr calcId="145621"/>
</workbook>
</file>

<file path=xl/calcChain.xml><?xml version="1.0" encoding="utf-8"?>
<calcChain xmlns="http://schemas.openxmlformats.org/spreadsheetml/2006/main">
  <c r="D20" i="19" l="1"/>
  <c r="D11" i="19"/>
  <c r="B20" i="19"/>
  <c r="B11" i="19"/>
  <c r="F74" i="20" l="1"/>
  <c r="C74" i="20" s="1"/>
  <c r="F73" i="20"/>
  <c r="E74" i="20" l="1"/>
  <c r="C73" i="20"/>
  <c r="E69" i="26"/>
  <c r="F69" i="26"/>
  <c r="C69" i="26"/>
  <c r="E68" i="26"/>
  <c r="C68" i="26"/>
  <c r="F68" i="26"/>
  <c r="H43" i="21" l="1"/>
  <c r="E43" i="21" s="1"/>
  <c r="H42" i="21"/>
  <c r="C42" i="21" s="1"/>
  <c r="G43" i="21" l="1"/>
  <c r="C43" i="21"/>
  <c r="H21" i="21"/>
  <c r="C21" i="21" s="1"/>
  <c r="H22" i="21"/>
  <c r="E22" i="21" s="1"/>
  <c r="H25" i="21"/>
  <c r="H28" i="21"/>
  <c r="H29" i="21"/>
  <c r="H30" i="21"/>
  <c r="H33" i="21"/>
  <c r="H34" i="21"/>
  <c r="G34" i="21" s="1"/>
  <c r="H35" i="21"/>
  <c r="H36" i="21"/>
  <c r="H37" i="21"/>
  <c r="G37" i="21" s="1"/>
  <c r="E37" i="21" l="1"/>
  <c r="C37" i="21"/>
  <c r="C34" i="21"/>
  <c r="C33" i="21"/>
  <c r="E33" i="21"/>
  <c r="C29" i="21"/>
  <c r="C28" i="21"/>
  <c r="E28" i="21"/>
  <c r="C22" i="21"/>
  <c r="G22" i="21"/>
  <c r="E21" i="21"/>
  <c r="G21" i="21"/>
  <c r="E34" i="21"/>
  <c r="F29" i="20"/>
  <c r="E29" i="20" s="1"/>
  <c r="F33" i="20"/>
  <c r="E33" i="20" s="1"/>
  <c r="F83" i="20"/>
  <c r="C83" i="20" s="1"/>
  <c r="F82" i="20"/>
  <c r="C82" i="20" s="1"/>
  <c r="F78" i="20"/>
  <c r="E78" i="20" s="1"/>
  <c r="F77" i="20"/>
  <c r="C77" i="20" s="1"/>
  <c r="F68" i="20"/>
  <c r="F69" i="20"/>
  <c r="C69" i="20" s="1"/>
  <c r="F70" i="20"/>
  <c r="E70" i="20" s="1"/>
  <c r="F67" i="20"/>
  <c r="E67" i="20" s="1"/>
  <c r="F62" i="20"/>
  <c r="C62" i="20" s="1"/>
  <c r="F63" i="20"/>
  <c r="C63" i="20" s="1"/>
  <c r="F59" i="20"/>
  <c r="C59" i="20" s="1"/>
  <c r="C29" i="20"/>
  <c r="E59" i="20"/>
  <c r="E77" i="20"/>
  <c r="C67" i="20" l="1"/>
  <c r="C33" i="20"/>
  <c r="C78" i="20"/>
  <c r="C70" i="20"/>
  <c r="C68" i="20"/>
  <c r="E62" i="20"/>
  <c r="E82" i="20"/>
  <c r="F19" i="19"/>
  <c r="C19" i="19" s="1"/>
  <c r="F10" i="19"/>
  <c r="C10" i="19" s="1"/>
  <c r="E10" i="19"/>
  <c r="D79" i="26"/>
  <c r="B79" i="26"/>
  <c r="F77" i="26"/>
  <c r="E77" i="26" s="1"/>
  <c r="F76" i="26"/>
  <c r="F73" i="26"/>
  <c r="E73" i="26" s="1"/>
  <c r="F72" i="26"/>
  <c r="E72" i="26" s="1"/>
  <c r="F65" i="26"/>
  <c r="C65" i="26" s="1"/>
  <c r="F64" i="26"/>
  <c r="F63" i="26"/>
  <c r="E63" i="26" s="1"/>
  <c r="F60" i="26"/>
  <c r="F59" i="26"/>
  <c r="C59" i="26" s="1"/>
  <c r="F58" i="26"/>
  <c r="E58" i="26"/>
  <c r="C58" i="26"/>
  <c r="F57" i="26"/>
  <c r="E57" i="26" s="1"/>
  <c r="C57" i="26"/>
  <c r="F56" i="26"/>
  <c r="C56" i="26" s="1"/>
  <c r="F55" i="26"/>
  <c r="C55" i="26" s="1"/>
  <c r="F54" i="26"/>
  <c r="F53" i="26"/>
  <c r="E53" i="26"/>
  <c r="C53" i="26"/>
  <c r="F52" i="26"/>
  <c r="C52" i="26" s="1"/>
  <c r="F51" i="26"/>
  <c r="C51" i="26" s="1"/>
  <c r="F50" i="26"/>
  <c r="E50" i="26" s="1"/>
  <c r="F49" i="26"/>
  <c r="E49" i="26" s="1"/>
  <c r="F48" i="26"/>
  <c r="E48" i="26" s="1"/>
  <c r="F47" i="26"/>
  <c r="C47" i="26" s="1"/>
  <c r="F46" i="26"/>
  <c r="E46" i="26" s="1"/>
  <c r="C46" i="26"/>
  <c r="F45" i="26"/>
  <c r="E45" i="26" s="1"/>
  <c r="F44" i="26"/>
  <c r="C44" i="26" s="1"/>
  <c r="F43" i="26"/>
  <c r="C43" i="26" s="1"/>
  <c r="F42" i="26"/>
  <c r="C42" i="26" s="1"/>
  <c r="E42" i="26"/>
  <c r="F41" i="26"/>
  <c r="F40" i="26"/>
  <c r="E40" i="26" s="1"/>
  <c r="F39" i="26"/>
  <c r="C39" i="26" s="1"/>
  <c r="F38" i="26"/>
  <c r="E38" i="26" s="1"/>
  <c r="F37" i="26"/>
  <c r="E37" i="26"/>
  <c r="C37" i="26"/>
  <c r="F36" i="26"/>
  <c r="E36" i="26" s="1"/>
  <c r="F35" i="26"/>
  <c r="C35" i="26" s="1"/>
  <c r="F34" i="26"/>
  <c r="C34" i="26" s="1"/>
  <c r="F33" i="26"/>
  <c r="E33" i="26" s="1"/>
  <c r="F32" i="26"/>
  <c r="E32" i="26" s="1"/>
  <c r="F29" i="26"/>
  <c r="C29" i="26" s="1"/>
  <c r="F28" i="26"/>
  <c r="E28" i="26" s="1"/>
  <c r="F27" i="26"/>
  <c r="C27" i="26" s="1"/>
  <c r="F24" i="26"/>
  <c r="E24" i="26" s="1"/>
  <c r="F23" i="26"/>
  <c r="C23" i="26" s="1"/>
  <c r="E23" i="26"/>
  <c r="F22" i="26"/>
  <c r="E22" i="26" s="1"/>
  <c r="F21" i="26"/>
  <c r="E21" i="26" s="1"/>
  <c r="F20" i="26"/>
  <c r="E20" i="26" s="1"/>
  <c r="F19" i="26"/>
  <c r="C19" i="26" s="1"/>
  <c r="F18" i="26"/>
  <c r="C18" i="26" s="1"/>
  <c r="F17" i="26"/>
  <c r="E17" i="26" s="1"/>
  <c r="F16" i="26"/>
  <c r="E16" i="26" s="1"/>
  <c r="F15" i="26"/>
  <c r="C15" i="26" s="1"/>
  <c r="F14" i="26"/>
  <c r="C14" i="26" s="1"/>
  <c r="F13" i="26"/>
  <c r="E13" i="26" s="1"/>
  <c r="F12" i="26"/>
  <c r="E12" i="26" s="1"/>
  <c r="F11" i="26"/>
  <c r="C11" i="26" s="1"/>
  <c r="F10" i="26"/>
  <c r="E10" i="26" s="1"/>
  <c r="F9" i="26"/>
  <c r="E9" i="26" s="1"/>
  <c r="F8" i="26"/>
  <c r="E8" i="26" s="1"/>
  <c r="F7" i="26"/>
  <c r="C7" i="26" s="1"/>
  <c r="F6" i="26"/>
  <c r="E6" i="26"/>
  <c r="C6" i="26"/>
  <c r="C77" i="26" l="1"/>
  <c r="F79" i="26"/>
  <c r="C79" i="26" s="1"/>
  <c r="E27" i="26"/>
  <c r="E19" i="19"/>
  <c r="C9" i="26"/>
  <c r="E14" i="26"/>
  <c r="E35" i="26"/>
  <c r="C45" i="26"/>
  <c r="C50" i="26"/>
  <c r="C63" i="26"/>
  <c r="C76" i="26"/>
  <c r="E7" i="26"/>
  <c r="C17" i="26"/>
  <c r="C22" i="26"/>
  <c r="C28" i="26"/>
  <c r="E43" i="26"/>
  <c r="E59" i="26"/>
  <c r="C13" i="26"/>
  <c r="E15" i="26"/>
  <c r="E34" i="26"/>
  <c r="C73" i="26"/>
  <c r="C10" i="26"/>
  <c r="C21" i="26"/>
  <c r="E39" i="26"/>
  <c r="E55" i="26"/>
  <c r="C38" i="26"/>
  <c r="C49" i="26"/>
  <c r="C54" i="26"/>
  <c r="E11" i="26"/>
  <c r="E29" i="26"/>
  <c r="E47" i="26"/>
  <c r="C8" i="26"/>
  <c r="C12" i="26"/>
  <c r="C16" i="26"/>
  <c r="C20" i="26"/>
  <c r="C24" i="26"/>
  <c r="C32" i="26"/>
  <c r="C36" i="26"/>
  <c r="C40" i="26"/>
  <c r="C48" i="26"/>
  <c r="C72" i="26"/>
  <c r="E44" i="26"/>
  <c r="E56" i="26"/>
  <c r="E79" i="26" l="1"/>
  <c r="G5" i="25"/>
  <c r="G6" i="25"/>
  <c r="E7" i="25"/>
  <c r="E4" i="22"/>
  <c r="B84" i="20" l="1"/>
  <c r="B48" i="21" l="1"/>
  <c r="H6" i="21"/>
  <c r="G6" i="21" s="1"/>
  <c r="H7" i="21"/>
  <c r="G7" i="21" s="1"/>
  <c r="H8" i="21"/>
  <c r="H9" i="21"/>
  <c r="C9" i="21" s="1"/>
  <c r="H10" i="21"/>
  <c r="E10" i="21" s="1"/>
  <c r="H11" i="21"/>
  <c r="C11" i="21" s="1"/>
  <c r="H12" i="21"/>
  <c r="H13" i="21"/>
  <c r="G13" i="21" s="1"/>
  <c r="H14" i="21"/>
  <c r="H15" i="21"/>
  <c r="H16" i="21"/>
  <c r="C16" i="21" s="1"/>
  <c r="H17" i="21"/>
  <c r="H18" i="21"/>
  <c r="H19" i="21"/>
  <c r="E19" i="21" s="1"/>
  <c r="H20" i="21"/>
  <c r="G20" i="21" s="1"/>
  <c r="H38" i="21"/>
  <c r="H39" i="21"/>
  <c r="H46" i="21"/>
  <c r="H47" i="21"/>
  <c r="H5" i="21"/>
  <c r="D84" i="20"/>
  <c r="F6" i="20"/>
  <c r="E6" i="20" s="1"/>
  <c r="F7" i="20"/>
  <c r="F8" i="20"/>
  <c r="E8" i="20" s="1"/>
  <c r="F9" i="20"/>
  <c r="E9" i="20" s="1"/>
  <c r="F10" i="20"/>
  <c r="E10" i="20" s="1"/>
  <c r="F11" i="20"/>
  <c r="E11" i="20" s="1"/>
  <c r="F12" i="20"/>
  <c r="C12" i="20" s="1"/>
  <c r="F13" i="20"/>
  <c r="E13" i="20" s="1"/>
  <c r="F14" i="20"/>
  <c r="E14" i="20" s="1"/>
  <c r="F15" i="20"/>
  <c r="F16" i="20"/>
  <c r="E16" i="20" s="1"/>
  <c r="F17" i="20"/>
  <c r="F18" i="20"/>
  <c r="E18" i="20" s="1"/>
  <c r="F19" i="20"/>
  <c r="E19" i="20" s="1"/>
  <c r="F20" i="20"/>
  <c r="E20" i="20" s="1"/>
  <c r="F21" i="20"/>
  <c r="E21" i="20" s="1"/>
  <c r="F22" i="20"/>
  <c r="E22" i="20" s="1"/>
  <c r="F25" i="20"/>
  <c r="E25" i="20" s="1"/>
  <c r="F26" i="20"/>
  <c r="E26" i="20" s="1"/>
  <c r="F27" i="20"/>
  <c r="F28" i="20"/>
  <c r="F30" i="20"/>
  <c r="F34" i="20"/>
  <c r="F37" i="20"/>
  <c r="E37" i="20" s="1"/>
  <c r="F38" i="20"/>
  <c r="F39" i="20"/>
  <c r="E39" i="20" s="1"/>
  <c r="F40" i="20"/>
  <c r="E40" i="20" s="1"/>
  <c r="F41" i="20"/>
  <c r="F42" i="20"/>
  <c r="F43" i="20"/>
  <c r="E43" i="20" s="1"/>
  <c r="F44" i="20"/>
  <c r="E44" i="20" s="1"/>
  <c r="F45" i="20"/>
  <c r="F46" i="20"/>
  <c r="F47" i="20"/>
  <c r="E47" i="20" s="1"/>
  <c r="F48" i="20"/>
  <c r="E48" i="20" s="1"/>
  <c r="F49" i="20"/>
  <c r="F50" i="20"/>
  <c r="F51" i="20"/>
  <c r="E51" i="20" s="1"/>
  <c r="F52" i="20"/>
  <c r="F53" i="20"/>
  <c r="F54" i="20"/>
  <c r="F55" i="20"/>
  <c r="F56" i="20"/>
  <c r="F57" i="20"/>
  <c r="F58" i="20"/>
  <c r="F60" i="20"/>
  <c r="E60" i="20" s="1"/>
  <c r="F61" i="20"/>
  <c r="E61" i="20" s="1"/>
  <c r="F64" i="20"/>
  <c r="F81" i="20"/>
  <c r="E81" i="20" s="1"/>
  <c r="F5" i="20"/>
  <c r="C5" i="20" s="1"/>
  <c r="E47" i="21" l="1"/>
  <c r="G47" i="21"/>
  <c r="C46" i="21"/>
  <c r="E46" i="21"/>
  <c r="C39" i="21"/>
  <c r="E15" i="21"/>
  <c r="C14" i="21"/>
  <c r="G14" i="21"/>
  <c r="C12" i="21"/>
  <c r="G12" i="21"/>
  <c r="E8" i="21"/>
  <c r="G8" i="21"/>
  <c r="E5" i="21"/>
  <c r="C58" i="20"/>
  <c r="C17" i="20"/>
  <c r="E7" i="20"/>
  <c r="C7" i="20"/>
  <c r="E14" i="21"/>
  <c r="G10" i="21"/>
  <c r="C8" i="21"/>
  <c r="E12" i="21"/>
  <c r="C6" i="21"/>
  <c r="E6" i="21"/>
  <c r="G19" i="21"/>
  <c r="E11" i="21"/>
  <c r="C19" i="21"/>
  <c r="C17" i="21"/>
  <c r="F48" i="21"/>
  <c r="E9" i="21"/>
  <c r="E5" i="20"/>
  <c r="C21" i="20"/>
  <c r="C45" i="20"/>
  <c r="C8" i="20"/>
  <c r="C47" i="21"/>
  <c r="D48" i="21"/>
  <c r="C20" i="21"/>
  <c r="E20" i="21"/>
  <c r="C18" i="21"/>
  <c r="C13" i="21"/>
  <c r="E13" i="21"/>
  <c r="C15" i="21"/>
  <c r="E16" i="21"/>
  <c r="G16" i="21"/>
  <c r="G9" i="21"/>
  <c r="G11" i="21"/>
  <c r="C10" i="21"/>
  <c r="E7" i="21"/>
  <c r="C7" i="21"/>
  <c r="C5" i="21"/>
  <c r="C28" i="20"/>
  <c r="C27" i="20"/>
  <c r="C26" i="20"/>
  <c r="C25" i="20"/>
  <c r="F84" i="20"/>
  <c r="E84" i="20" s="1"/>
  <c r="C61" i="20"/>
  <c r="C60" i="20"/>
  <c r="C49" i="20"/>
  <c r="C57" i="20"/>
  <c r="C52" i="20"/>
  <c r="C34" i="20"/>
  <c r="C56" i="20"/>
  <c r="C55" i="20"/>
  <c r="C54" i="20"/>
  <c r="C53" i="20"/>
  <c r="C48" i="20"/>
  <c r="C47" i="20"/>
  <c r="C46" i="20"/>
  <c r="C51" i="20"/>
  <c r="C50" i="20"/>
  <c r="C44" i="20"/>
  <c r="C81" i="20"/>
  <c r="C43" i="20"/>
  <c r="C42" i="20"/>
  <c r="C41" i="20"/>
  <c r="C40" i="20"/>
  <c r="C38" i="20"/>
  <c r="C39" i="20"/>
  <c r="C37" i="20"/>
  <c r="C30" i="20"/>
  <c r="C22" i="20"/>
  <c r="C19" i="20"/>
  <c r="C20" i="20"/>
  <c r="C18" i="20"/>
  <c r="C13" i="20"/>
  <c r="E12" i="20"/>
  <c r="C15" i="20"/>
  <c r="C16" i="20"/>
  <c r="C9" i="20"/>
  <c r="C11" i="20"/>
  <c r="C10" i="20"/>
  <c r="C6" i="20"/>
  <c r="C14" i="20"/>
  <c r="F14" i="19"/>
  <c r="E14" i="19" s="1"/>
  <c r="F17" i="19"/>
  <c r="E17" i="19" s="1"/>
  <c r="F16" i="19"/>
  <c r="E16" i="19" s="1"/>
  <c r="F18" i="19"/>
  <c r="E18" i="19" s="1"/>
  <c r="F15" i="19"/>
  <c r="E15" i="19" s="1"/>
  <c r="F5" i="19"/>
  <c r="E5" i="19" s="1"/>
  <c r="F8" i="19"/>
  <c r="E8" i="19" s="1"/>
  <c r="F7" i="19"/>
  <c r="E7" i="19" s="1"/>
  <c r="F9" i="19"/>
  <c r="E9" i="19" s="1"/>
  <c r="F6" i="19"/>
  <c r="E6" i="19" s="1"/>
  <c r="H48" i="21" l="1"/>
  <c r="G48" i="21" s="1"/>
  <c r="C6" i="19"/>
  <c r="C9" i="19"/>
  <c r="C8" i="19"/>
  <c r="C15" i="19"/>
  <c r="C18" i="19"/>
  <c r="C17" i="19"/>
  <c r="C7" i="19"/>
  <c r="C5" i="19"/>
  <c r="F20" i="19"/>
  <c r="E20" i="19" s="1"/>
  <c r="C16" i="19"/>
  <c r="C14" i="19"/>
  <c r="C84" i="20"/>
  <c r="F11" i="19"/>
  <c r="E11" i="19" s="1"/>
  <c r="E48" i="21" l="1"/>
  <c r="C48" i="21"/>
  <c r="C20" i="19"/>
  <c r="C11" i="19"/>
  <c r="F6" i="23"/>
  <c r="E6" i="23" s="1"/>
  <c r="F4" i="23"/>
  <c r="F5" i="22"/>
  <c r="E5" i="22" s="1"/>
  <c r="F8" i="25"/>
  <c r="D8" i="25"/>
  <c r="B8" i="25"/>
  <c r="H7" i="25"/>
  <c r="H6" i="25"/>
  <c r="E6" i="25" s="1"/>
  <c r="H5" i="25"/>
  <c r="H4" i="25"/>
  <c r="G4" i="25" s="1"/>
  <c r="H3" i="25"/>
  <c r="G3" i="25" s="1"/>
  <c r="F8" i="24"/>
  <c r="D8" i="24"/>
  <c r="B8" i="24"/>
  <c r="H7" i="24"/>
  <c r="E7" i="24" s="1"/>
  <c r="H6" i="24"/>
  <c r="H5" i="24"/>
  <c r="H4" i="24"/>
  <c r="H3" i="24"/>
  <c r="G3" i="24" s="1"/>
  <c r="B9" i="23"/>
  <c r="F8" i="23"/>
  <c r="E8" i="23" s="1"/>
  <c r="F7" i="23"/>
  <c r="E7" i="23" s="1"/>
  <c r="F5" i="23"/>
  <c r="E5" i="23" s="1"/>
  <c r="B9" i="22"/>
  <c r="F8" i="22"/>
  <c r="E8" i="22" s="1"/>
  <c r="F7" i="22"/>
  <c r="E7" i="22" s="1"/>
  <c r="F6" i="22"/>
  <c r="E6" i="22" s="1"/>
  <c r="F4" i="22"/>
  <c r="C7" i="25" l="1"/>
  <c r="E5" i="25"/>
  <c r="D9" i="22"/>
  <c r="F9" i="22" s="1"/>
  <c r="E9" i="22" s="1"/>
  <c r="C7" i="23"/>
  <c r="D9" i="23"/>
  <c r="F9" i="23" s="1"/>
  <c r="H8" i="25"/>
  <c r="G8" i="25" s="1"/>
  <c r="E4" i="25"/>
  <c r="E3" i="25"/>
  <c r="C8" i="23"/>
  <c r="E4" i="23"/>
  <c r="C4" i="23"/>
  <c r="C6" i="23"/>
  <c r="C5" i="23"/>
  <c r="C7" i="22"/>
  <c r="C6" i="22"/>
  <c r="C5" i="22"/>
  <c r="C4" i="22"/>
  <c r="C3" i="25"/>
  <c r="C4" i="25"/>
  <c r="C5" i="25"/>
  <c r="C6" i="25"/>
  <c r="H8" i="24"/>
  <c r="E8" i="24" s="1"/>
  <c r="E3" i="24"/>
  <c r="E4" i="24"/>
  <c r="E5" i="24"/>
  <c r="E6" i="24"/>
  <c r="C3" i="24"/>
  <c r="C4" i="24"/>
  <c r="C5" i="24"/>
  <c r="C6" i="24"/>
  <c r="C7" i="24"/>
  <c r="C8" i="22"/>
  <c r="G8" i="24" l="1"/>
  <c r="E9" i="23"/>
  <c r="C9" i="23"/>
  <c r="E8" i="25"/>
  <c r="C8" i="25"/>
  <c r="C8" i="24"/>
  <c r="C9" i="22"/>
</calcChain>
</file>

<file path=xl/sharedStrings.xml><?xml version="1.0" encoding="utf-8"?>
<sst xmlns="http://schemas.openxmlformats.org/spreadsheetml/2006/main" count="1416" uniqueCount="582">
  <si>
    <t>Major teaching</t>
  </si>
  <si>
    <t>Hospital type</t>
  </si>
  <si>
    <t>N (%)</t>
  </si>
  <si>
    <t>Children's</t>
  </si>
  <si>
    <t>General, including acute, trauma, and teaching</t>
  </si>
  <si>
    <t>Military</t>
  </si>
  <si>
    <t>Oncology</t>
  </si>
  <si>
    <t>Orthopedic</t>
  </si>
  <si>
    <t>Psychiatric</t>
  </si>
  <si>
    <t>Rehabilitation</t>
  </si>
  <si>
    <t>Surgical</t>
  </si>
  <si>
    <t>Women's</t>
  </si>
  <si>
    <t>Total</t>
  </si>
  <si>
    <t>Bed size category</t>
  </si>
  <si>
    <t>201-500</t>
  </si>
  <si>
    <t>Graduate teaching</t>
  </si>
  <si>
    <t>Central line-associated BSI rate*</t>
  </si>
  <si>
    <t>Percentile</t>
  </si>
  <si>
    <t>loccdc</t>
  </si>
  <si>
    <t>Type of Location</t>
  </si>
  <si>
    <r>
      <t>No. of
locations</t>
    </r>
    <r>
      <rPr>
        <b/>
        <vertAlign val="superscript"/>
        <sz val="10"/>
        <rFont val="Arial"/>
        <family val="2"/>
      </rPr>
      <t>+</t>
    </r>
  </si>
  <si>
    <t>No. of
CLABSI</t>
  </si>
  <si>
    <t>Central line-
days</t>
  </si>
  <si>
    <t>Pooled
mean</t>
  </si>
  <si>
    <t>10%</t>
  </si>
  <si>
    <t>25%</t>
  </si>
  <si>
    <t>50%
(median)</t>
  </si>
  <si>
    <t>75%</t>
  </si>
  <si>
    <t>90%</t>
  </si>
  <si>
    <t>Critical Care Units</t>
  </si>
  <si>
    <t>Critical Care</t>
  </si>
  <si>
    <t>IN:ACUTE:CC:B</t>
  </si>
  <si>
    <t>Burn</t>
  </si>
  <si>
    <t>IN:ACUTE:CC:C</t>
  </si>
  <si>
    <t>IN:ACUTE:CC:CT</t>
  </si>
  <si>
    <t>IN:ACUTE:CC:CT_PED</t>
  </si>
  <si>
    <t>Pediatric cardiothoracic</t>
  </si>
  <si>
    <t>IN:ACUTE:CC:M</t>
  </si>
  <si>
    <t>IN:ACUTE:CC:MS</t>
  </si>
  <si>
    <t>IN:ACUTE:CC:MS_PED</t>
  </si>
  <si>
    <t>IN:ACUTE:CC:M_PED</t>
  </si>
  <si>
    <t>IN:ACUTE:CC:N</t>
  </si>
  <si>
    <t>Neurologic</t>
  </si>
  <si>
    <t>IN:ACUTE:CC:NS</t>
  </si>
  <si>
    <t>Neurosurgical</t>
  </si>
  <si>
    <t>IN:ACUTE:CC:PNATL</t>
  </si>
  <si>
    <t>Prenatal</t>
  </si>
  <si>
    <t>IN:ACUTE:CC:R</t>
  </si>
  <si>
    <t>Respiratory</t>
  </si>
  <si>
    <t>IN:ACUTE:CC:S</t>
  </si>
  <si>
    <t>IN:ACUTE:CC:T</t>
  </si>
  <si>
    <t>Trauma</t>
  </si>
  <si>
    <t>IN:ACUTE:STEP</t>
  </si>
  <si>
    <t>IN:ACUTE:STEP:NURS</t>
  </si>
  <si>
    <t>IN:ACUTE:STEP:PED</t>
  </si>
  <si>
    <t>Inpatient Wards</t>
  </si>
  <si>
    <t>IN:ACUTE:WARD:ANTENAT</t>
  </si>
  <si>
    <t>Antenatal</t>
  </si>
  <si>
    <t>IN:ACUTE:WARD:B</t>
  </si>
  <si>
    <t>IN:ACUTE:WARD:BHV</t>
  </si>
  <si>
    <t>IN:ACUTE:WARD:GNT</t>
  </si>
  <si>
    <t>Geronotology</t>
  </si>
  <si>
    <t>IN:ACUTE:WARD:GU</t>
  </si>
  <si>
    <t>Genitourinary</t>
  </si>
  <si>
    <t>IN:ACUTE:WARD:GYN</t>
  </si>
  <si>
    <t>Gynecology</t>
  </si>
  <si>
    <t>IN:ACUTE:WARD:JAL</t>
  </si>
  <si>
    <t>Jail</t>
  </si>
  <si>
    <t>IN:ACUTE:WARD:LD</t>
  </si>
  <si>
    <t>IN:ACUTE:WARD:LD_PP</t>
  </si>
  <si>
    <t>IN:ACUTE:WARD:M</t>
  </si>
  <si>
    <t>Medical</t>
  </si>
  <si>
    <t>IN:ACUTE:WARD:MS</t>
  </si>
  <si>
    <t>IN:ACUTE:WARD:MS_PED</t>
  </si>
  <si>
    <t>IN:ACUTE:WARD:M_PED</t>
  </si>
  <si>
    <t>IN:ACUTE:WARD:N</t>
  </si>
  <si>
    <t>IN:ACUTE:WARD:NS</t>
  </si>
  <si>
    <t>IN:ACUTE:WARD:NURS</t>
  </si>
  <si>
    <t>Well-Baby Nursery</t>
  </si>
  <si>
    <t>IN:ACUTE:WARD:ORT</t>
  </si>
  <si>
    <t>IN:ACUTE:WARD:PP</t>
  </si>
  <si>
    <t>IN:ACUTE:WARD:PULM</t>
  </si>
  <si>
    <t>Pulmonary</t>
  </si>
  <si>
    <t>IN:ACUTE:WARD:REHAB</t>
  </si>
  <si>
    <t>IN:ACUTE:WARD:REHAB_PED</t>
  </si>
  <si>
    <t>IN:ACUTE:WARD:S</t>
  </si>
  <si>
    <t>IN:ACUTE:WARD:STRK</t>
  </si>
  <si>
    <t>IN:ACUTE:WARD:S_PED</t>
  </si>
  <si>
    <t>IN:ACUTE:WARD:TEL</t>
  </si>
  <si>
    <t>Telemetry</t>
  </si>
  <si>
    <t>IN:ACUTE:WARD:T_ORT</t>
  </si>
  <si>
    <t>Orthopedic Trauma</t>
  </si>
  <si>
    <t>IN:ACUTE:WARD:VS</t>
  </si>
  <si>
    <t>Vascular Surgery</t>
  </si>
  <si>
    <t>IN:NONACUTE:LTC</t>
  </si>
  <si>
    <t>IN:ACUTE:SCA:LTAC</t>
  </si>
  <si>
    <t>Patient-
days</t>
  </si>
  <si>
    <r>
      <t xml:space="preserve">Permanent Central line-associated BSI rate </t>
    </r>
    <r>
      <rPr>
        <b/>
        <vertAlign val="superscript"/>
        <sz val="10"/>
        <rFont val="Arial"/>
        <family val="2"/>
      </rPr>
      <t>*</t>
    </r>
  </si>
  <si>
    <t>Permanent
Central line-
days</t>
  </si>
  <si>
    <t>Temporary
Central line-
days</t>
  </si>
  <si>
    <t>Type of location</t>
  </si>
  <si>
    <r>
      <t xml:space="preserve">Urinary catheter-associated UTI rate </t>
    </r>
    <r>
      <rPr>
        <b/>
        <vertAlign val="superscript"/>
        <sz val="10"/>
        <rFont val="Arial"/>
        <family val="2"/>
      </rPr>
      <t>*</t>
    </r>
  </si>
  <si>
    <t>No. of
CAUTI</t>
  </si>
  <si>
    <t>Urinary
catheter-
days</t>
  </si>
  <si>
    <t xml:space="preserve">Critical care units </t>
  </si>
  <si>
    <t>Patient
days</t>
  </si>
  <si>
    <r>
      <t xml:space="preserve">* 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 xml:space="preserve">            Number of CAUTI                </t>
    </r>
    <r>
      <rPr>
        <sz val="10"/>
        <rFont val="Arial"/>
        <family val="2"/>
      </rPr>
      <t xml:space="preserve"> x 1000
     Number of urinary catheter-days</t>
    </r>
  </si>
  <si>
    <r>
      <t xml:space="preserve">Ventilator-associated PNEU rate </t>
    </r>
    <r>
      <rPr>
        <b/>
        <vertAlign val="superscript"/>
        <sz val="10"/>
        <rFont val="Arial"/>
        <family val="2"/>
      </rPr>
      <t>*</t>
    </r>
  </si>
  <si>
    <t>No. of
VAP</t>
  </si>
  <si>
    <t>Ventilator
-days</t>
  </si>
  <si>
    <r>
      <t xml:space="preserve">* 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 xml:space="preserve">     Number of VAP                </t>
    </r>
    <r>
      <rPr>
        <sz val="10"/>
        <rFont val="Arial"/>
        <family val="2"/>
      </rPr>
      <t xml:space="preserve"> x 1000
     Number of ventilator-days</t>
    </r>
  </si>
  <si>
    <r>
      <t xml:space="preserve">Central line-associated BSI rate </t>
    </r>
    <r>
      <rPr>
        <b/>
        <vertAlign val="superscript"/>
        <sz val="10"/>
        <rFont val="Arial"/>
        <family val="2"/>
      </rPr>
      <t>*</t>
    </r>
  </si>
  <si>
    <t>Birth-weight category</t>
  </si>
  <si>
    <t>751-1000 grams</t>
  </si>
  <si>
    <t>1001-1500 grams</t>
  </si>
  <si>
    <t>1501-2500 grams</t>
  </si>
  <si>
    <t>&gt; 2500 grams</t>
  </si>
  <si>
    <t>Pooled
Mean</t>
  </si>
  <si>
    <r>
      <t xml:space="preserve">* 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 xml:space="preserve">     Number of CLABSI                </t>
    </r>
    <r>
      <rPr>
        <sz val="10"/>
        <rFont val="Arial"/>
        <family val="2"/>
      </rPr>
      <t xml:space="preserve"> x 1000
        Number of central line-days</t>
    </r>
  </si>
  <si>
    <t>Medical
      -Major teaching</t>
  </si>
  <si>
    <t>Medical
      -All other</t>
  </si>
  <si>
    <t>Medical cardiac</t>
  </si>
  <si>
    <t>Medical/Surgical
     -Major teaching</t>
  </si>
  <si>
    <t>Medical/Surgical
      -All other, &gt;15 beds</t>
  </si>
  <si>
    <t xml:space="preserve">Pediatric medical </t>
  </si>
  <si>
    <t>Pediatric medical/surgical</t>
  </si>
  <si>
    <t>Surgical
      -Major teaching</t>
  </si>
  <si>
    <t>Surgical
      -All other</t>
  </si>
  <si>
    <t>Surgical cardiothoracic</t>
  </si>
  <si>
    <t>Step-down Units</t>
  </si>
  <si>
    <t>Adult step-down (post-critical care)</t>
  </si>
  <si>
    <t>Acute stroke</t>
  </si>
  <si>
    <t>Behavioral health/psychiatry</t>
  </si>
  <si>
    <t>Gerontology</t>
  </si>
  <si>
    <t>Labor and delivery</t>
  </si>
  <si>
    <t>Labor, delivery, recovery, postpartum suite</t>
  </si>
  <si>
    <t>Medical/Surgical</t>
  </si>
  <si>
    <t>Orthopedic trauma</t>
  </si>
  <si>
    <t>Pediatric medical</t>
  </si>
  <si>
    <t>Postpartum</t>
  </si>
  <si>
    <t>Vascular surgery</t>
  </si>
  <si>
    <t>Well-baby nursery</t>
  </si>
  <si>
    <t xml:space="preserve">Pediatric medical/surgical </t>
  </si>
  <si>
    <t>Step-Down Units</t>
  </si>
  <si>
    <t>Step-down NICU (level II)</t>
  </si>
  <si>
    <t>Pediatric step-down (post-critical care)</t>
  </si>
  <si>
    <t>Medical
     -Major teaching</t>
  </si>
  <si>
    <t>Medical
     -All other</t>
  </si>
  <si>
    <t>Medical/surgical
     -Major teaching</t>
  </si>
  <si>
    <t>Medical/surgical
     -All other &gt; 15 beds</t>
  </si>
  <si>
    <t>Surgical
     -Major teaching</t>
  </si>
  <si>
    <t>Surgical
     -All other</t>
  </si>
  <si>
    <r>
      <t xml:space="preserve">*  </t>
    </r>
    <r>
      <rPr>
        <u/>
        <sz val="10"/>
        <rFont val="Arial"/>
        <family val="2"/>
      </rPr>
      <t xml:space="preserve">     Number of CLABSI                </t>
    </r>
    <r>
      <rPr>
        <sz val="10"/>
        <rFont val="Arial"/>
        <family val="2"/>
      </rPr>
      <t xml:space="preserve"> x 1000
     Number of central line-days</t>
    </r>
  </si>
  <si>
    <t>Medical/surgical</t>
  </si>
  <si>
    <t>Pediatric surgical</t>
  </si>
  <si>
    <t>Medical Surgical
     -All other &gt; 15 beds</t>
  </si>
  <si>
    <t>Medical/surgical
     -All other &gt;15 beds</t>
  </si>
  <si>
    <t>Ventilator-
days</t>
  </si>
  <si>
    <r>
      <t>*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 xml:space="preserve">     Number of VAP                </t>
    </r>
    <r>
      <rPr>
        <sz val="10"/>
        <rFont val="Arial"/>
        <family val="2"/>
      </rPr>
      <t xml:space="preserve"> x 1000
     Number of ventilator-days</t>
    </r>
  </si>
  <si>
    <t>LCBI</t>
  </si>
  <si>
    <t>Permanent Central Line</t>
  </si>
  <si>
    <t>Temporary Central Line</t>
  </si>
  <si>
    <t>750-1000 grams</t>
  </si>
  <si>
    <t>Medical/Surgical
      -All other, ≤15 beds</t>
  </si>
  <si>
    <t>Medical/surgical
     -All other ≤15 beds</t>
  </si>
  <si>
    <r>
      <t>VAP</t>
    </r>
    <r>
      <rPr>
        <sz val="10"/>
        <rFont val="Arial"/>
        <family val="2"/>
      </rPr>
      <t>, ventilator-associated pneumonia.</t>
    </r>
  </si>
  <si>
    <r>
      <t>VAP</t>
    </r>
    <r>
      <rPr>
        <sz val="10"/>
        <rFont val="Arial"/>
        <family val="2"/>
      </rPr>
      <t xml:space="preserve">, ventilator-associated pneumonia; </t>
    </r>
    <r>
      <rPr>
        <i/>
        <sz val="10"/>
        <rFont val="Arial"/>
        <family val="2"/>
      </rPr>
      <t>NICU</t>
    </r>
    <r>
      <rPr>
        <sz val="10"/>
        <rFont val="Arial"/>
        <family val="2"/>
      </rPr>
      <t>, neonatal intensive care unit.</t>
    </r>
  </si>
  <si>
    <t>No. of
PCLABSI</t>
  </si>
  <si>
    <t>No. of
TCLABSI</t>
  </si>
  <si>
    <t>Solid organ transplant</t>
  </si>
  <si>
    <r>
      <t xml:space="preserve">*  </t>
    </r>
    <r>
      <rPr>
        <u/>
        <sz val="10"/>
        <rFont val="Arial"/>
        <family val="2"/>
      </rPr>
      <t xml:space="preserve">     Number of PCLABSI                          </t>
    </r>
    <r>
      <rPr>
        <sz val="10"/>
        <rFont val="Arial"/>
        <family val="2"/>
      </rPr>
      <t xml:space="preserve"> x 1000
     Number of permanent central line-days</t>
    </r>
  </si>
  <si>
    <r>
      <t>BSI</t>
    </r>
    <r>
      <rPr>
        <sz val="10"/>
        <rFont val="Arial"/>
        <family val="2"/>
      </rPr>
      <t>, bloodstream infection;</t>
    </r>
    <r>
      <rPr>
        <i/>
        <sz val="10"/>
        <rFont val="Arial"/>
        <family val="2"/>
      </rPr>
      <t xml:space="preserve"> PCLABSI</t>
    </r>
    <r>
      <rPr>
        <sz val="10"/>
        <rFont val="Arial"/>
        <family val="2"/>
      </rPr>
      <t>, permanent central line-associated BSI; TCLABSI, temporary central line-associated BSI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</si>
  <si>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750 grams</t>
    </r>
  </si>
  <si>
    <t>Criterion 1
n (%)</t>
  </si>
  <si>
    <t>Criterion 2/3
n (%)</t>
  </si>
  <si>
    <t>PNU1
n (%)</t>
  </si>
  <si>
    <t>PNU2
n (%)</t>
  </si>
  <si>
    <t>PNU3
n (%)</t>
  </si>
  <si>
    <t>750 -1000 grams</t>
  </si>
  <si>
    <r>
      <rPr>
        <sz val="9"/>
        <color indexed="8"/>
        <rFont val="Calibri"/>
        <family val="2"/>
      </rPr>
      <t>≤</t>
    </r>
    <r>
      <rPr>
        <sz val="9"/>
        <color indexed="8"/>
        <rFont val="Arial"/>
        <family val="2"/>
      </rPr>
      <t xml:space="preserve"> 750 grams</t>
    </r>
  </si>
  <si>
    <t>Ventilator dependent unit</t>
  </si>
  <si>
    <t>Acute Care Hospitals</t>
  </si>
  <si>
    <r>
      <t>Long-Term Acute Care Hospitals</t>
    </r>
    <r>
      <rPr>
        <b/>
        <vertAlign val="superscript"/>
        <sz val="10"/>
        <rFont val="Arial"/>
        <family val="2"/>
      </rPr>
      <t>‡</t>
    </r>
  </si>
  <si>
    <t>Adult critical care</t>
  </si>
  <si>
    <t>Adult ward</t>
  </si>
  <si>
    <t>9 (0.2)</t>
  </si>
  <si>
    <t>TOTAL</t>
  </si>
  <si>
    <t>≤ 750 grams</t>
  </si>
  <si>
    <r>
      <t>Inpatient Rehabilitation Facilities</t>
    </r>
    <r>
      <rPr>
        <b/>
        <vertAlign val="superscript"/>
        <sz val="10"/>
        <rFont val="Arial"/>
        <family val="2"/>
      </rPr>
      <t>¶</t>
    </r>
  </si>
  <si>
    <t>Chronic care</t>
  </si>
  <si>
    <t>Chronic care unit</t>
  </si>
  <si>
    <t>SUTI
n (%)</t>
  </si>
  <si>
    <t>ABUTI
n (%)</t>
  </si>
  <si>
    <t>Total
N (%)</t>
  </si>
  <si>
    <t>Hematopoietic stem cell transplant</t>
  </si>
  <si>
    <t>Pediatric hematopoietic stem cell transplant</t>
  </si>
  <si>
    <t>General hematology/oncology</t>
  </si>
  <si>
    <t>Pediatric general hematology/oncology</t>
  </si>
  <si>
    <t>Specialty Care Area/Oncology</t>
  </si>
  <si>
    <t>Specialty Care Areas/Oncology</t>
  </si>
  <si>
    <t>Adult rehabilitation units - Freestanding</t>
  </si>
  <si>
    <t>Adult rehabilitation units - Within hospital</t>
  </si>
  <si>
    <r>
      <t xml:space="preserve">BSI, </t>
    </r>
    <r>
      <rPr>
        <sz val="10"/>
        <rFont val="Arial"/>
        <family val="2"/>
      </rPr>
      <t xml:space="preserve">bloodstream infection; </t>
    </r>
    <r>
      <rPr>
        <i/>
        <sz val="10"/>
        <rFont val="Arial"/>
        <family val="2"/>
      </rPr>
      <t>CLABSI</t>
    </r>
    <r>
      <rPr>
        <sz val="10"/>
        <rFont val="Arial"/>
        <family val="2"/>
      </rPr>
      <t xml:space="preserve">, central line-associated BSI; </t>
    </r>
    <r>
      <rPr>
        <i/>
        <sz val="10"/>
        <rFont val="Arial"/>
        <family val="2"/>
      </rPr>
      <t>NICU</t>
    </r>
    <r>
      <rPr>
        <sz val="10"/>
        <rFont val="Arial"/>
        <family val="2"/>
      </rPr>
      <t>, neonatal intensive care unit.</t>
    </r>
  </si>
  <si>
    <r>
      <t>BSI,</t>
    </r>
    <r>
      <rPr>
        <sz val="10"/>
        <rFont val="Arial"/>
        <family val="2"/>
      </rPr>
      <t xml:space="preserve"> bloodstream infection; </t>
    </r>
    <r>
      <rPr>
        <i/>
        <sz val="10"/>
        <rFont val="Arial"/>
        <family val="2"/>
      </rPr>
      <t xml:space="preserve">CLABSI, </t>
    </r>
    <r>
      <rPr>
        <sz val="10"/>
        <rFont val="Arial"/>
        <family val="2"/>
      </rPr>
      <t xml:space="preserve">central line-associated BSI; </t>
    </r>
    <r>
      <rPr>
        <i/>
        <sz val="10"/>
        <rFont val="Arial"/>
        <family val="2"/>
      </rPr>
      <t>NICU</t>
    </r>
    <r>
      <rPr>
        <sz val="10"/>
        <rFont val="Arial"/>
        <family val="2"/>
      </rPr>
      <t>, neonatal intensive care unit.</t>
    </r>
  </si>
  <si>
    <r>
      <t xml:space="preserve">BSI, </t>
    </r>
    <r>
      <rPr>
        <sz val="10"/>
        <rFont val="Arial"/>
        <family val="2"/>
      </rPr>
      <t xml:space="preserve">bloodstream infection; </t>
    </r>
    <r>
      <rPr>
        <i/>
        <sz val="10"/>
        <rFont val="Arial"/>
        <family val="2"/>
      </rPr>
      <t xml:space="preserve">CLABSI, </t>
    </r>
    <r>
      <rPr>
        <sz val="10"/>
        <rFont val="Arial"/>
        <family val="2"/>
      </rPr>
      <t xml:space="preserve">central line-associated BSI; </t>
    </r>
    <r>
      <rPr>
        <i/>
        <sz val="10"/>
        <rFont val="Arial"/>
        <family val="2"/>
      </rPr>
      <t>NICU</t>
    </r>
    <r>
      <rPr>
        <sz val="10"/>
        <rFont val="Arial"/>
        <family val="2"/>
      </rPr>
      <t>, neonatal intensive care unit.</t>
    </r>
  </si>
  <si>
    <t>Table 3.    Pooled means and key percentiles of the distribution of laboratory-confirmed central line-associated BSI rates and central line utilization ratios, by type of location, DA module, 2012</t>
  </si>
  <si>
    <t>Table 5.   Pooled means and key percentiles of the distribution of urinary catheter-associated UTI rates and urinary catheter utilization ratios, by type of location, DA module, 2012</t>
  </si>
  <si>
    <t>Table 6.    Pooled means and key percentiles of the distribution of ventilator-associated PNEU rates and ventilator utilization ratios, by type of location, DA module, 2012</t>
  </si>
  <si>
    <t>Table 7.  Pooled means and key percentiles of the distribution of central line-associated BSI rates and central line utilization ratios for level III NICUs, DA module, 2012</t>
  </si>
  <si>
    <t>Table 8.  Pooled means and key percentiles of the distribution of central line-associated BSI rates and central line utilization ratios for level II/III NICUs, DA module, 2012</t>
  </si>
  <si>
    <t>Table 9.    Pooled means and key percentiles of the distribution of ventilator-associated PNEU rates and ventilator utilization ratios for level III NICUs, DA module, 2012</t>
  </si>
  <si>
    <t>Table 10.    Pooled means and key percentiles of the distribution of ventilator-associated PNEU rates and ventilator utilization ratios for level II/III NICUs, DA module, 2012</t>
  </si>
  <si>
    <t>Table 12.    Distribution of criteria for permanent and temporary central line-associated  laboratory-confirmed BSI by location, 2012</t>
  </si>
  <si>
    <t>Table 13.  Distribution of specific sites of urinary catheter-associated UTI by location, 2012</t>
  </si>
  <si>
    <t>Table 14.  Distribution of specific sites of ventilator-associated pneumonia by location, 2012</t>
  </si>
  <si>
    <t>Table 15.  Distribution of specific sites and criteria for central line-associated laboratory-confirmed BSI among Level III NICUs by birthweight, 2012</t>
  </si>
  <si>
    <t>Table 16.  Distribution of specific sites and criteria for central line-associated laboratory-confirmed BSI among Level II/III NICUs by birthweight, 2012</t>
  </si>
  <si>
    <t>Table 17.  Distribution of specific sites of ventilator-associated pneumonia among Level III NICUs by birthweight, 2012</t>
  </si>
  <si>
    <t>Table 18.  Distribution of specific sites of ventilator-associated pneumonia among Level II/III NICUs by birthweight, 2012</t>
  </si>
  <si>
    <t>70 (1.6)</t>
  </si>
  <si>
    <t>Critical access</t>
  </si>
  <si>
    <t>324 (7.3)</t>
  </si>
  <si>
    <t>3,200 (72.0)</t>
  </si>
  <si>
    <t>Long-term acute care</t>
  </si>
  <si>
    <t>465 (10.5)</t>
  </si>
  <si>
    <t>34 (0.8)</t>
  </si>
  <si>
    <t>12 (0.3)</t>
  </si>
  <si>
    <t>14 (0.3)</t>
  </si>
  <si>
    <t>10 (0.2)</t>
  </si>
  <si>
    <t>237 (5.3)</t>
  </si>
  <si>
    <t>51 (1.1)</t>
  </si>
  <si>
    <t>Veterans' Affairs</t>
  </si>
  <si>
    <t>6 (0.1)</t>
  </si>
  <si>
    <t>Women's and Children's</t>
  </si>
  <si>
    <t>Undergraduate teaching</t>
  </si>
  <si>
    <r>
      <t>Major</t>
    </r>
    <r>
      <rPr>
        <sz val="10"/>
        <rFont val="Arial"/>
        <family val="2"/>
      </rPr>
      <t>: Facility has a program for medical students and post-graduate medical training.</t>
    </r>
  </si>
  <si>
    <r>
      <t>Graduate</t>
    </r>
    <r>
      <rPr>
        <sz val="10"/>
        <rFont val="Arial"/>
        <family val="2"/>
      </rPr>
      <t>: Facility has a program for post-graduate medical training (i.e., residency and/or fellowships).</t>
    </r>
  </si>
  <si>
    <r>
      <t>Undergraduate</t>
    </r>
    <r>
      <rPr>
        <sz val="10"/>
        <rFont val="Arial"/>
        <family val="2"/>
      </rPr>
      <t>: Facility has a program for medical students only.</t>
    </r>
  </si>
  <si>
    <t>380 (334)</t>
  </si>
  <si>
    <t>401 (339)</t>
  </si>
  <si>
    <t>418 (370)</t>
  </si>
  <si>
    <t>415 (338)</t>
  </si>
  <si>
    <t>422 (322)</t>
  </si>
  <si>
    <t>380 (346)</t>
  </si>
  <si>
    <t>401 (369)</t>
  </si>
  <si>
    <t>418 (407)</t>
  </si>
  <si>
    <t>415 (410)</t>
  </si>
  <si>
    <t>422 (412)</t>
  </si>
  <si>
    <t>377 (283)</t>
  </si>
  <si>
    <t>443 (312)</t>
  </si>
  <si>
    <t>524 (373)</t>
  </si>
  <si>
    <t>555 (351)</t>
  </si>
  <si>
    <t>555 (313)</t>
  </si>
  <si>
    <t>377 (311)</t>
  </si>
  <si>
    <t>443 (356)</t>
  </si>
  <si>
    <t>524 (466)</t>
  </si>
  <si>
    <t>555 (532)</t>
  </si>
  <si>
    <t>555 (528)</t>
  </si>
  <si>
    <t>157 (133)</t>
  </si>
  <si>
    <t>163 (123)</t>
  </si>
  <si>
    <t>167 (95)</t>
  </si>
  <si>
    <t>165 (83)</t>
  </si>
  <si>
    <t>167 (87)</t>
  </si>
  <si>
    <t>157 (143)</t>
  </si>
  <si>
    <t>163 (149)</t>
  </si>
  <si>
    <t>167 (157)</t>
  </si>
  <si>
    <t>165 (163)</t>
  </si>
  <si>
    <t>167 (162)</t>
  </si>
  <si>
    <t>147 (110)</t>
  </si>
  <si>
    <t>157 (100)</t>
  </si>
  <si>
    <t>184 (75)</t>
  </si>
  <si>
    <t>194 (54)</t>
  </si>
  <si>
    <t>201 (58)</t>
  </si>
  <si>
    <t>147 (121)</t>
  </si>
  <si>
    <t>157 (137)</t>
  </si>
  <si>
    <t>184 (166)</t>
  </si>
  <si>
    <t>194 (188)</t>
  </si>
  <si>
    <t>201 (189)</t>
  </si>
  <si>
    <t>73 (72)</t>
  </si>
  <si>
    <t>231 (230)</t>
  </si>
  <si>
    <t>55 (54)</t>
  </si>
  <si>
    <t>33 (24)</t>
  </si>
  <si>
    <t>210 (203)</t>
  </si>
  <si>
    <t>459 (457)</t>
  </si>
  <si>
    <t>42 (20)</t>
  </si>
  <si>
    <t>18 (6)</t>
  </si>
  <si>
    <t>14 (12)</t>
  </si>
  <si>
    <t>10 (9)</t>
  </si>
  <si>
    <t>51 (28)</t>
  </si>
  <si>
    <t>64 (63)</t>
  </si>
  <si>
    <t>63 (61)</t>
  </si>
  <si>
    <t>21 (20)</t>
  </si>
  <si>
    <t>52 (47)</t>
  </si>
  <si>
    <t>Gastrointestinal</t>
  </si>
  <si>
    <t>Pediatric orthopedic</t>
  </si>
  <si>
    <t>10 (3)</t>
  </si>
  <si>
    <t>Inpatient hospice</t>
  </si>
  <si>
    <t>574 (564)</t>
  </si>
  <si>
    <t>33 (29)</t>
  </si>
  <si>
    <t>210 (208)</t>
  </si>
  <si>
    <t>459 (458)</t>
  </si>
  <si>
    <t>42 (40)</t>
  </si>
  <si>
    <t>51 (50)</t>
  </si>
  <si>
    <t>16 (14)</t>
  </si>
  <si>
    <t>574 (573)</t>
  </si>
  <si>
    <r>
      <t>No. of
locations</t>
    </r>
    <r>
      <rPr>
        <b/>
        <vertAlign val="superscript"/>
        <sz val="10"/>
        <rFont val="Arial"/>
        <family val="2"/>
      </rPr>
      <t>†</t>
    </r>
  </si>
  <si>
    <r>
      <t>Pediatric rehabilitation - non-IRF</t>
    </r>
    <r>
      <rPr>
        <vertAlign val="superscript"/>
        <sz val="10"/>
        <rFont val="Arial"/>
        <family val="2"/>
      </rPr>
      <t>‡</t>
    </r>
  </si>
  <si>
    <r>
      <t>Rehabilitation - non-IRF</t>
    </r>
    <r>
      <rPr>
        <vertAlign val="superscript"/>
        <sz val="10"/>
        <rFont val="Arial"/>
        <family val="2"/>
      </rPr>
      <t>‡</t>
    </r>
  </si>
  <si>
    <r>
      <t>Long-Term Acute Care Hospitals</t>
    </r>
    <r>
      <rPr>
        <b/>
        <vertAlign val="superscript"/>
        <sz val="10"/>
        <rFont val="Arial"/>
        <family val="2"/>
      </rPr>
      <t>||</t>
    </r>
  </si>
  <si>
    <r>
      <t>†</t>
    </r>
    <r>
      <rPr>
        <sz val="10"/>
        <rFont val="Arial"/>
        <family val="2"/>
      </rPr>
      <t xml:space="preserve"> The number in parentheses is the number of locations meeting minimum requirements for percentile distributions (i.e., ≥50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 xml:space="preserve">device days for rate distributions, </t>
    </r>
    <r>
      <rPr>
        <sz val="10"/>
        <rFont val="Calibri"/>
        <family val="2"/>
      </rPr>
      <t>≥</t>
    </r>
    <r>
      <rPr>
        <sz val="10"/>
        <rFont val="Arial"/>
        <family val="2"/>
      </rPr>
      <t>50 patient days for device utilization ratios) if less than total number of locations. If this number is &lt;20, percentile distributions are not calculated.</t>
    </r>
  </si>
  <si>
    <r>
      <rPr>
        <vertAlign val="superscript"/>
        <sz val="10"/>
        <rFont val="Arial"/>
        <family val="2"/>
      </rPr>
      <t>||</t>
    </r>
    <r>
      <rPr>
        <sz val="10"/>
        <rFont val="Arial"/>
        <family val="2"/>
      </rPr>
      <t xml:space="preserve"> Includes free-standing long-term acute care hospitals and long-term acute care locations within the general acute care hospital setting.</t>
    </r>
  </si>
  <si>
    <r>
      <t>†</t>
    </r>
    <r>
      <rPr>
        <sz val="10"/>
        <rFont val="Arial"/>
        <family val="2"/>
      </rPr>
      <t>The number in parentheses is the number of locations meeting minimum requirements for percentile distributions (i.e., ≥50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 xml:space="preserve">device days for rate distributions, </t>
    </r>
    <r>
      <rPr>
        <sz val="10"/>
        <rFont val="Calibri"/>
        <family val="2"/>
      </rPr>
      <t>≥</t>
    </r>
    <r>
      <rPr>
        <sz val="10"/>
        <rFont val="Arial"/>
        <family val="2"/>
      </rPr>
      <t>50 patient days for device utilization ratios) if less than total number of locations. If this number is &lt;20, percentile distributions are not calculated.</t>
    </r>
  </si>
  <si>
    <t>Solid tumor</t>
  </si>
  <si>
    <t>178 (174)</t>
  </si>
  <si>
    <t>54 (53)</t>
  </si>
  <si>
    <t>20 (17)</t>
  </si>
  <si>
    <t>178 (177)</t>
  </si>
  <si>
    <r>
      <t xml:space="preserve">Temporary Central line-associated BSI rate </t>
    </r>
    <r>
      <rPr>
        <b/>
        <vertAlign val="superscript"/>
        <sz val="10"/>
        <rFont val="Arial"/>
        <family val="2"/>
      </rPr>
      <t>‡</t>
    </r>
  </si>
  <si>
    <r>
      <t>Permanent Central line utilization ratio</t>
    </r>
    <r>
      <rPr>
        <b/>
        <vertAlign val="superscript"/>
        <sz val="10"/>
        <rFont val="Arial"/>
        <family val="2"/>
      </rPr>
      <t>§</t>
    </r>
  </si>
  <si>
    <r>
      <t>Temporary Central line utilization ratio</t>
    </r>
    <r>
      <rPr>
        <b/>
        <vertAlign val="superscript"/>
        <sz val="10"/>
        <rFont val="Arial"/>
        <family val="2"/>
      </rPr>
      <t>||</t>
    </r>
  </si>
  <si>
    <r>
      <t xml:space="preserve">§ 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Number of permanent central line-days</t>
    </r>
    <r>
      <rPr>
        <sz val="10"/>
        <rFont val="Arial"/>
        <family val="2"/>
      </rPr>
      <t xml:space="preserve">
      Number of patient-days</t>
    </r>
  </si>
  <si>
    <r>
      <t>‡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 xml:space="preserve">     Number of TCLABSI                          </t>
    </r>
    <r>
      <rPr>
        <sz val="10"/>
        <rFont val="Arial"/>
        <family val="2"/>
      </rPr>
      <t xml:space="preserve"> x 1000
     Number of temporary central line-days</t>
    </r>
  </si>
  <si>
    <r>
      <t>||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Number of temporary central line-days</t>
    </r>
    <r>
      <rPr>
        <sz val="10"/>
        <rFont val="Arial"/>
        <family val="2"/>
      </rPr>
      <t xml:space="preserve">
      Number of patient-days</t>
    </r>
  </si>
  <si>
    <t>185 (180)</t>
  </si>
  <si>
    <t>15 (13)</t>
  </si>
  <si>
    <t>23 (22)</t>
  </si>
  <si>
    <t>185 (184)</t>
  </si>
  <si>
    <t>32 (31)</t>
  </si>
  <si>
    <t>30 (21)</t>
  </si>
  <si>
    <t>209 (205)</t>
  </si>
  <si>
    <t>456 (455)</t>
  </si>
  <si>
    <t>153 (152)</t>
  </si>
  <si>
    <t>148 (143)</t>
  </si>
  <si>
    <t>42 (38)</t>
  </si>
  <si>
    <t>24 (18)</t>
  </si>
  <si>
    <t>12 (7)</t>
  </si>
  <si>
    <t>5 (2)</t>
  </si>
  <si>
    <t>15 (12)</t>
  </si>
  <si>
    <t>16 (15)</t>
  </si>
  <si>
    <t>12 (11)</t>
  </si>
  <si>
    <t>59 (51)</t>
  </si>
  <si>
    <t>11 (7)</t>
  </si>
  <si>
    <t>56 (55)</t>
  </si>
  <si>
    <t>33 (16)</t>
  </si>
  <si>
    <t>5 (4)</t>
  </si>
  <si>
    <t>5 (1)</t>
  </si>
  <si>
    <t>12 (8)</t>
  </si>
  <si>
    <t>30 (29)</t>
  </si>
  <si>
    <t>6 (0)</t>
  </si>
  <si>
    <t>Chronic care rehabilitation unit</t>
  </si>
  <si>
    <t>33 (32)</t>
  </si>
  <si>
    <t>588 (580)</t>
  </si>
  <si>
    <t>Pediatric rehabilitation units - Within hospital</t>
  </si>
  <si>
    <t>10 (5)</t>
  </si>
  <si>
    <r>
      <t xml:space="preserve">No. of
locations </t>
    </r>
    <r>
      <rPr>
        <b/>
        <vertAlign val="superscript"/>
        <sz val="10"/>
        <rFont val="Arial"/>
        <family val="2"/>
      </rPr>
      <t>†</t>
    </r>
  </si>
  <si>
    <t>30 (27)</t>
  </si>
  <si>
    <t>298 (293)</t>
  </si>
  <si>
    <t>148 (147)</t>
  </si>
  <si>
    <t>59 (58)</t>
  </si>
  <si>
    <t>6 (4)</t>
  </si>
  <si>
    <t>588 (587)</t>
  </si>
  <si>
    <r>
      <t xml:space="preserve">‡ </t>
    </r>
    <r>
      <rPr>
        <sz val="10"/>
        <rFont val="Arial"/>
        <family val="2"/>
      </rPr>
      <t>Includes only in-hospital rehabilitation wards that are not defined as inpatient rehabilitation facilities (IRF) per the CMS Inpatient Rehabilitation Facility Quality Reporting Program.</t>
    </r>
  </si>
  <si>
    <t>36 (34)</t>
  </si>
  <si>
    <t>112 (111)</t>
  </si>
  <si>
    <t>223 (197)</t>
  </si>
  <si>
    <t>178 (170)</t>
  </si>
  <si>
    <t>152 (145)</t>
  </si>
  <si>
    <t>841 (660)</t>
  </si>
  <si>
    <t>405 (400)</t>
  </si>
  <si>
    <t>76 (74)</t>
  </si>
  <si>
    <t>16 (9)</t>
  </si>
  <si>
    <t>142 (132)</t>
  </si>
  <si>
    <t>81 (80)</t>
  </si>
  <si>
    <t>93 (88)</t>
  </si>
  <si>
    <t>207 (203)</t>
  </si>
  <si>
    <t>75 (74)</t>
  </si>
  <si>
    <t>102 (82)</t>
  </si>
  <si>
    <t>7 (1)</t>
  </si>
  <si>
    <t>39 (22)</t>
  </si>
  <si>
    <t>64 (35)</t>
  </si>
  <si>
    <t>6 (5)</t>
  </si>
  <si>
    <t>11 (8)</t>
  </si>
  <si>
    <t>9 (8)</t>
  </si>
  <si>
    <t>8 (1)</t>
  </si>
  <si>
    <t>18 (17)</t>
  </si>
  <si>
    <t>195 (190)</t>
  </si>
  <si>
    <t>223 (220)</t>
  </si>
  <si>
    <t>152 (150)</t>
  </si>
  <si>
    <t>841 (815)</t>
  </si>
  <si>
    <t>142 (141)</t>
  </si>
  <si>
    <t>93 (92)</t>
  </si>
  <si>
    <t>207 (206)</t>
  </si>
  <si>
    <t>102 (101)</t>
  </si>
  <si>
    <t>7 (6)</t>
  </si>
  <si>
    <r>
      <t>Pediatric rehabilitation - non-IRF</t>
    </r>
    <r>
      <rPr>
        <vertAlign val="superscript"/>
        <sz val="10"/>
        <rFont val="Arial"/>
        <family val="2"/>
      </rPr>
      <t>*</t>
    </r>
  </si>
  <si>
    <r>
      <t>Rehabilitation - non-IRF</t>
    </r>
    <r>
      <rPr>
        <vertAlign val="superscript"/>
        <sz val="10"/>
        <rFont val="Arial"/>
        <family val="2"/>
      </rPr>
      <t>*</t>
    </r>
  </si>
  <si>
    <r>
      <rPr>
        <vertAlign val="superscript"/>
        <sz val="10"/>
        <rFont val="Arial"/>
        <family val="2"/>
      </rPr>
      <t xml:space="preserve">* </t>
    </r>
    <r>
      <rPr>
        <sz val="10"/>
        <rFont val="Arial"/>
        <family val="2"/>
      </rPr>
      <t>Includes only in-hospital rehabilitation wards that are not defined as inpatient rehabilitation facilities (IRF) per the CMS Inpatient Rehabilitation Facility Quality Reporting Program.</t>
    </r>
  </si>
  <si>
    <r>
      <rPr>
        <vertAlign val="superscript"/>
        <sz val="10"/>
        <rFont val="Arial"/>
        <family val="2"/>
      </rPr>
      <t>‡</t>
    </r>
    <r>
      <rPr>
        <sz val="10"/>
        <rFont val="Arial"/>
        <family val="2"/>
      </rPr>
      <t xml:space="preserve"> Includes free-standing long-term acute care hospitals and long-term acute care locations within the general acute care hospital setting.</t>
    </r>
  </si>
  <si>
    <t>Table 1.  NHSN facilities contributing data used in this report</t>
  </si>
  <si>
    <r>
      <rPr>
        <b/>
        <sz val="10"/>
        <color indexed="8"/>
        <rFont val="Calibri"/>
        <family val="2"/>
      </rPr>
      <t>≤</t>
    </r>
    <r>
      <rPr>
        <b/>
        <sz val="10"/>
        <color indexed="8"/>
        <rFont val="Arial"/>
        <family val="2"/>
      </rPr>
      <t xml:space="preserve"> 50</t>
    </r>
  </si>
  <si>
    <t>Facility type</t>
  </si>
  <si>
    <t>51-200</t>
  </si>
  <si>
    <t>&gt; 500</t>
  </si>
  <si>
    <t>Nonteaching</t>
  </si>
  <si>
    <t>Acute care hospitals</t>
  </si>
  <si>
    <t>Long term acute care hospitals</t>
  </si>
  <si>
    <t>Free-standing</t>
  </si>
  <si>
    <t>Within a hospital</t>
  </si>
  <si>
    <t>Critical Access Hospitals</t>
  </si>
  <si>
    <t>67 (14)</t>
  </si>
  <si>
    <t>9 (1)</t>
  </si>
  <si>
    <t>67 (54)</t>
  </si>
  <si>
    <t>9 (9)</t>
  </si>
  <si>
    <t>459 (433)</t>
  </si>
  <si>
    <t>409 (403)</t>
  </si>
  <si>
    <t>328 (324)</t>
  </si>
  <si>
    <t>1,690 (1,562)</t>
  </si>
  <si>
    <t>803 (801)</t>
  </si>
  <si>
    <t>317 (293)</t>
  </si>
  <si>
    <t>6 (3)</t>
  </si>
  <si>
    <t>585 (570)</t>
  </si>
  <si>
    <t>104 (31)</t>
  </si>
  <si>
    <t>57 (2)</t>
  </si>
  <si>
    <t>111 (16)</t>
  </si>
  <si>
    <t>917 (877)</t>
  </si>
  <si>
    <t>2,048 (1,932)</t>
  </si>
  <si>
    <t>274 (247)</t>
  </si>
  <si>
    <t>286 (216)</t>
  </si>
  <si>
    <t>155 (23)</t>
  </si>
  <si>
    <t>32 (26)</t>
  </si>
  <si>
    <t>507 (482)</t>
  </si>
  <si>
    <t>16 (3)</t>
  </si>
  <si>
    <t>153 (74)</t>
  </si>
  <si>
    <t>459 (454)</t>
  </si>
  <si>
    <t>328 (327)</t>
  </si>
  <si>
    <t>1,690 (1,669)</t>
  </si>
  <si>
    <t>317 (313)</t>
  </si>
  <si>
    <t>585 (583)</t>
  </si>
  <si>
    <t>57 (56)</t>
  </si>
  <si>
    <t>111 (110)</t>
  </si>
  <si>
    <t>917 (911)</t>
  </si>
  <si>
    <t>2,048 (2,038)</t>
  </si>
  <si>
    <t>286 (284)</t>
  </si>
  <si>
    <t>507 (506)</t>
  </si>
  <si>
    <t>24 (23)</t>
  </si>
  <si>
    <t>153 (136)</t>
  </si>
  <si>
    <t>Table 11. Distribution of criteria for central line-associated laboratory-confirmed BSI by location, 2012</t>
  </si>
  <si>
    <t>140 (119)</t>
  </si>
  <si>
    <t>460 (454)</t>
  </si>
  <si>
    <t>328 (325)</t>
  </si>
  <si>
    <t>1,688 (1,651)</t>
  </si>
  <si>
    <t>297 (268)</t>
  </si>
  <si>
    <t>470 (466)</t>
  </si>
  <si>
    <t>118 (50)</t>
  </si>
  <si>
    <t>95 (69)</t>
  </si>
  <si>
    <t>167 (144)</t>
  </si>
  <si>
    <t>813 (788)</t>
  </si>
  <si>
    <t>1,825 (1,765)</t>
  </si>
  <si>
    <t>249 (239)</t>
  </si>
  <si>
    <t>209 (111)</t>
  </si>
  <si>
    <t>215 (195)</t>
  </si>
  <si>
    <t>29 (28)</t>
  </si>
  <si>
    <t>37 (31)</t>
  </si>
  <si>
    <t>458 (450)</t>
  </si>
  <si>
    <t>12 (10)</t>
  </si>
  <si>
    <t>140 (129)</t>
  </si>
  <si>
    <t>460 (456)</t>
  </si>
  <si>
    <t>1,688 (1,670)</t>
  </si>
  <si>
    <t>297 (292)</t>
  </si>
  <si>
    <t>470 (469)</t>
  </si>
  <si>
    <t>95 (94)</t>
  </si>
  <si>
    <t>167 (166)</t>
  </si>
  <si>
    <t>813 (809)</t>
  </si>
  <si>
    <t>1,825 (1,814)</t>
  </si>
  <si>
    <t>249 (248)</t>
  </si>
  <si>
    <t>37 (36)</t>
  </si>
  <si>
    <t>802 (18.0)</t>
  </si>
  <si>
    <t>16 (0.4)</t>
  </si>
  <si>
    <t>33 (0.7)</t>
  </si>
  <si>
    <t>737 (16.6)</t>
  </si>
  <si>
    <t>274 (6.2)</t>
  </si>
  <si>
    <t>104 (2.3)</t>
  </si>
  <si>
    <t>170 (3.8)</t>
  </si>
  <si>
    <t>102 (2.3)</t>
  </si>
  <si>
    <t>82 (1.8)</t>
  </si>
  <si>
    <t>1,178 (26.5)</t>
  </si>
  <si>
    <t>1,596 (35.9)</t>
  </si>
  <si>
    <t>99 (2.2)</t>
  </si>
  <si>
    <t>202 (4.5)</t>
  </si>
  <si>
    <t>63 (1.4)</t>
  </si>
  <si>
    <t>1,232 (27.7)</t>
  </si>
  <si>
    <t>181 (4.1)</t>
  </si>
  <si>
    <t>161 (3.6)</t>
  </si>
  <si>
    <t>131 (2.9)</t>
  </si>
  <si>
    <t>118 (2.6)</t>
  </si>
  <si>
    <t>13 (0.3)</t>
  </si>
  <si>
    <t>20 (0.5)</t>
  </si>
  <si>
    <t>1,908 (42.9)</t>
  </si>
  <si>
    <t>1,086 (24.4)</t>
  </si>
  <si>
    <t>215 (4.8)</t>
  </si>
  <si>
    <t>238 (5.4)</t>
  </si>
  <si>
    <t>595 (13.4)</t>
  </si>
  <si>
    <t>38 (0.8)</t>
  </si>
  <si>
    <t>1 (0.0)</t>
  </si>
  <si>
    <t>3 (0.1)</t>
  </si>
  <si>
    <t>0 (0.0)</t>
  </si>
  <si>
    <t>1,099 (24.7)</t>
  </si>
  <si>
    <t>258 (5.8)</t>
  </si>
  <si>
    <t>145 (3.3)</t>
  </si>
  <si>
    <t>55 (1.2)</t>
  </si>
  <si>
    <t>259 (5.8)</t>
  </si>
  <si>
    <t>3,742 (84.2)</t>
  </si>
  <si>
    <t>475 (10.7)</t>
  </si>
  <si>
    <t>528 (11.9)</t>
  </si>
  <si>
    <t>120 (2.7)</t>
  </si>
  <si>
    <t>2,619 (58.9)</t>
  </si>
  <si>
    <t>191 (4.3)</t>
  </si>
  <si>
    <t>204 (4.6)</t>
  </si>
  <si>
    <t>Within a healthcare facility*</t>
  </si>
  <si>
    <t>323 (288)</t>
  </si>
  <si>
    <t>69 (64)</t>
  </si>
  <si>
    <t>323 (322)</t>
  </si>
  <si>
    <t>286 (260)</t>
  </si>
  <si>
    <t>888 (662)</t>
  </si>
  <si>
    <t>888 (887)</t>
  </si>
  <si>
    <t>276 (239)</t>
  </si>
  <si>
    <t>181 (126)</t>
  </si>
  <si>
    <t>181 (177)</t>
  </si>
  <si>
    <t>Adult rehabilitation units - Within healthcare facility</t>
  </si>
  <si>
    <t>Inpatient rehabilitation facilities</t>
  </si>
  <si>
    <t xml:space="preserve">Table 2.  Enrolled NHSN facilities contributing data used in this report by facility type and bedsize </t>
  </si>
  <si>
    <r>
      <t>Rehabilitation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non-IRF</t>
    </r>
    <r>
      <rPr>
        <vertAlign val="superscript"/>
        <sz val="10"/>
        <rFont val="Arial"/>
        <family val="2"/>
      </rPr>
      <t>‡</t>
    </r>
  </si>
  <si>
    <r>
      <t xml:space="preserve">UTI, </t>
    </r>
    <r>
      <rPr>
        <sz val="10"/>
        <rFont val="Arial"/>
        <family val="2"/>
      </rPr>
      <t xml:space="preserve">urinary tract infection; </t>
    </r>
    <r>
      <rPr>
        <i/>
        <sz val="10"/>
        <rFont val="Arial"/>
        <family val="2"/>
      </rPr>
      <t>CAUTI</t>
    </r>
    <r>
      <rPr>
        <sz val="10"/>
        <rFont val="Arial"/>
        <family val="2"/>
      </rPr>
      <t>, catheter-associated UTI.</t>
    </r>
  </si>
  <si>
    <r>
      <t>Critical care units</t>
    </r>
    <r>
      <rPr>
        <vertAlign val="superscript"/>
        <sz val="10"/>
        <rFont val="Arial"/>
        <family val="2"/>
      </rPr>
      <t>||</t>
    </r>
  </si>
  <si>
    <r>
      <t>Non-critical care units</t>
    </r>
    <r>
      <rPr>
        <b/>
        <vertAlign val="superscript"/>
        <sz val="10"/>
        <rFont val="Arial"/>
        <family val="2"/>
      </rPr>
      <t>¶</t>
    </r>
  </si>
  <si>
    <r>
      <t>Central line utilization ratio</t>
    </r>
    <r>
      <rPr>
        <b/>
        <vertAlign val="superscript"/>
        <sz val="10"/>
        <rFont val="Arial"/>
        <family val="2"/>
      </rPr>
      <t>‡</t>
    </r>
  </si>
  <si>
    <r>
      <t>‡</t>
    </r>
    <r>
      <rPr>
        <sz val="10"/>
        <rFont val="Arial"/>
        <family val="2"/>
      </rPr>
      <t xml:space="preserve">   </t>
    </r>
    <r>
      <rPr>
        <u/>
        <sz val="10"/>
        <rFont val="Arial"/>
        <family val="2"/>
      </rPr>
      <t>Number of central line-days</t>
    </r>
    <r>
      <rPr>
        <sz val="10"/>
        <rFont val="Arial"/>
        <family val="2"/>
      </rPr>
      <t xml:space="preserve">
         Number of patient-days</t>
    </r>
  </si>
  <si>
    <r>
      <t xml:space="preserve">Central line utilization ratio </t>
    </r>
    <r>
      <rPr>
        <b/>
        <vertAlign val="superscript"/>
        <sz val="10"/>
        <rFont val="Arial"/>
        <family val="2"/>
      </rPr>
      <t>‡</t>
    </r>
  </si>
  <si>
    <r>
      <t>†</t>
    </r>
    <r>
      <rPr>
        <sz val="10"/>
        <rFont val="Arial"/>
        <family val="2"/>
      </rPr>
      <t xml:space="preserve">  The number in parentheses is the number of locations meeting minimum requirements for percentile distributions (i.e., ≥50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 xml:space="preserve">device days for rate distributions, </t>
    </r>
    <r>
      <rPr>
        <sz val="10"/>
        <rFont val="Calibri"/>
        <family val="2"/>
      </rPr>
      <t>≥</t>
    </r>
    <r>
      <rPr>
        <sz val="10"/>
        <rFont val="Arial"/>
        <family val="2"/>
      </rPr>
      <t>50 patient days for device utilization ratios) if less than total number of locations. If this number is &lt;20, percentile distributions are not calculated.</t>
    </r>
  </si>
  <si>
    <r>
      <t xml:space="preserve">Ventilator utilization ratio </t>
    </r>
    <r>
      <rPr>
        <b/>
        <vertAlign val="superscript"/>
        <sz val="10"/>
        <rFont val="Arial"/>
        <family val="2"/>
      </rPr>
      <t>‡</t>
    </r>
  </si>
  <si>
    <r>
      <t>‡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Number of ventilator-days</t>
    </r>
    <r>
      <rPr>
        <sz val="10"/>
        <rFont val="Arial"/>
        <family val="2"/>
      </rPr>
      <t xml:space="preserve">
      Number of patient-days</t>
    </r>
  </si>
  <si>
    <r>
      <t xml:space="preserve">† </t>
    </r>
    <r>
      <rPr>
        <sz val="10"/>
        <rFont val="Arial"/>
        <family val="2"/>
      </rPr>
      <t>The number in parentheses is the number of locations meeting minimum requirements for percentile distributions (i.e., ≥50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 xml:space="preserve">device days for rate distributions, </t>
    </r>
    <r>
      <rPr>
        <sz val="10"/>
        <rFont val="Calibri"/>
        <family val="2"/>
      </rPr>
      <t>≥</t>
    </r>
    <r>
      <rPr>
        <sz val="10"/>
        <rFont val="Arial"/>
        <family val="2"/>
      </rPr>
      <t>50 patient days for device utilization ratios) if less than total number of locations. If this number is &lt;20, percentile distributions are not calculated.</t>
    </r>
  </si>
  <si>
    <t>*does not include inpatient rehabilitation facilities reporting to NHSN as locations within enrolled acute care hospitals.</t>
  </si>
  <si>
    <r>
      <t>Non-critical care units</t>
    </r>
    <r>
      <rPr>
        <vertAlign val="superscript"/>
        <sz val="10"/>
        <rFont val="Arial"/>
        <family val="2"/>
      </rPr>
      <t>¶</t>
    </r>
  </si>
  <si>
    <r>
      <t>Long-Term Acute Care Hospitals</t>
    </r>
    <r>
      <rPr>
        <b/>
        <vertAlign val="superscript"/>
        <sz val="10"/>
        <rFont val="Arial"/>
        <family val="2"/>
      </rPr>
      <t>#</t>
    </r>
  </si>
  <si>
    <r>
      <rPr>
        <vertAlign val="superscript"/>
        <sz val="10"/>
        <rFont val="Arial"/>
        <family val="2"/>
      </rPr>
      <t>#</t>
    </r>
    <r>
      <rPr>
        <sz val="10"/>
        <rFont val="Arial"/>
        <family val="2"/>
      </rPr>
      <t xml:space="preserve"> Includes free-standing long-term acute care hospitals and long-term acute care locations within the general acute care hospital setting.</t>
    </r>
  </si>
  <si>
    <t>Inpatient Rehabilitation Facilities**</t>
  </si>
  <si>
    <t>** Includes free-standing inpatient rehabilitation facilities and inpatient rehabilitation facilities within the acute care hospital setting, as defined by the CMS Inpatient Rehabilitation Facility Quality Reporting Program.</t>
  </si>
  <si>
    <r>
      <t>Central line utilization ratio</t>
    </r>
    <r>
      <rPr>
        <b/>
        <vertAlign val="superscript"/>
        <sz val="10"/>
        <rFont val="Arial"/>
        <family val="2"/>
      </rPr>
      <t>††</t>
    </r>
  </si>
  <si>
    <r>
      <rPr>
        <vertAlign val="superscript"/>
        <sz val="10"/>
        <rFont val="Arial"/>
        <family val="2"/>
      </rPr>
      <t>††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Number of central line-days</t>
    </r>
    <r>
      <rPr>
        <sz val="10"/>
        <rFont val="Arial"/>
        <family val="2"/>
      </rPr>
      <t xml:space="preserve">
      Number of patient-days</t>
    </r>
  </si>
  <si>
    <r>
      <t>Urinary catheter utilization ratio</t>
    </r>
    <r>
      <rPr>
        <b/>
        <vertAlign val="superscript"/>
        <sz val="10"/>
        <rFont val="Arial"/>
        <family val="2"/>
      </rPr>
      <t>††</t>
    </r>
  </si>
  <si>
    <r>
      <t>††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Number of urinary catheter-days</t>
    </r>
    <r>
      <rPr>
        <sz val="10"/>
        <rFont val="Arial"/>
        <family val="2"/>
      </rPr>
      <t xml:space="preserve">
      Number of patient-days</t>
    </r>
  </si>
  <si>
    <r>
      <rPr>
        <vertAlign val="superscript"/>
        <sz val="10"/>
        <rFont val="MS Sans Serif"/>
        <family val="2"/>
      </rPr>
      <t>**</t>
    </r>
    <r>
      <rPr>
        <sz val="10"/>
        <rFont val="MS Sans Serif"/>
        <family val="2"/>
      </rPr>
      <t xml:space="preserve"> </t>
    </r>
    <r>
      <rPr>
        <sz val="10"/>
        <rFont val="Arial"/>
        <family val="2"/>
      </rPr>
      <t>Includes free-standing inpatient rehabilitation facilities and inpatient rehabilitation facilities within the acute care hospital setting, as defined by the CMS Inpatient Rehabilitation Facility Quality Reporting Program.</t>
    </r>
  </si>
  <si>
    <r>
      <t>Critical care units</t>
    </r>
    <r>
      <rPr>
        <vertAlign val="superscript"/>
        <sz val="10"/>
        <rFont val="Arial"/>
        <family val="2"/>
      </rPr>
      <t>‡</t>
    </r>
  </si>
  <si>
    <r>
      <t>Non-critical care units</t>
    </r>
    <r>
      <rPr>
        <b/>
        <vertAlign val="superscript"/>
        <sz val="10"/>
        <rFont val="Arial"/>
        <family val="2"/>
      </rPr>
      <t>§</t>
    </r>
  </si>
  <si>
    <r>
      <rPr>
        <vertAlign val="superscript"/>
        <sz val="10"/>
        <rFont val="Arial"/>
        <family val="2"/>
      </rPr>
      <t xml:space="preserve">|| </t>
    </r>
    <r>
      <rPr>
        <sz val="10"/>
        <rFont val="Arial"/>
        <family val="2"/>
      </rPr>
      <t xml:space="preserve">  Includes free-standing long-term acute care hospitals and long-term acute care locations within the general acute care hospital setting.</t>
    </r>
  </si>
  <si>
    <r>
      <t>¶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Number of ventilator-days</t>
    </r>
    <r>
      <rPr>
        <sz val="10"/>
        <rFont val="Arial"/>
        <family val="2"/>
      </rPr>
      <t xml:space="preserve">
      Number of patient-days</t>
    </r>
  </si>
  <si>
    <r>
      <t>Ventilator utilization ratio</t>
    </r>
    <r>
      <rPr>
        <b/>
        <vertAlign val="superscript"/>
        <sz val="10"/>
        <rFont val="Arial"/>
        <family val="2"/>
      </rPr>
      <t>¶</t>
    </r>
  </si>
  <si>
    <r>
      <t>Non-critical care units</t>
    </r>
    <r>
      <rPr>
        <vertAlign val="superscript"/>
        <sz val="10"/>
        <rFont val="Arial"/>
        <family val="2"/>
      </rPr>
      <t>§</t>
    </r>
  </si>
  <si>
    <r>
      <rPr>
        <vertAlign val="superscript"/>
        <sz val="10"/>
        <rFont val="Arial"/>
        <family val="2"/>
      </rPr>
      <t>¶</t>
    </r>
    <r>
      <rPr>
        <sz val="10"/>
        <rFont val="Arial"/>
        <family val="2"/>
      </rPr>
      <t xml:space="preserve"> Includes free-standing inpatient rehabilitation facilities and inpatient rehabilitation facilities within the acute care hospital setting, as defined by the CMS Inpatient Rehabilitation Facility Quality Reporting Program.</t>
    </r>
  </si>
  <si>
    <r>
      <rPr>
        <vertAlign val="superscript"/>
        <sz val="10"/>
        <rFont val="Arial"/>
        <family val="2"/>
      </rPr>
      <t xml:space="preserve">|| </t>
    </r>
    <r>
      <rPr>
        <sz val="10"/>
        <rFont val="Arial"/>
        <family val="2"/>
      </rPr>
      <t>Includes free-standing long-term acute care hospitals and long-term acute care locations within the general acute care hospital setting.</t>
    </r>
  </si>
  <si>
    <r>
      <t>Critical care units</t>
    </r>
    <r>
      <rPr>
        <vertAlign val="superscript"/>
        <sz val="10"/>
        <rFont val="Arial"/>
        <family val="2"/>
      </rPr>
      <t>*</t>
    </r>
  </si>
  <si>
    <r>
      <t>Non-critical care units</t>
    </r>
    <r>
      <rPr>
        <b/>
        <vertAlign val="superscript"/>
        <sz val="10"/>
        <rFont val="Arial"/>
        <family val="2"/>
      </rPr>
      <t>†</t>
    </r>
  </si>
  <si>
    <t>Table 4.    Pooled means and key percentiles of the distribution of laboratory-confirmed permanent and temporary central line-associated BSI rates and central line utilization ratios, by type of speciality care area/oncology location, DA module, 2012</t>
  </si>
  <si>
    <r>
      <rPr>
        <vertAlign val="superscript"/>
        <sz val="10"/>
        <rFont val="Arial"/>
        <family val="2"/>
      </rPr>
      <t>||</t>
    </r>
    <r>
      <rPr>
        <sz val="10"/>
        <rFont val="Arial"/>
        <family val="2"/>
      </rPr>
      <t xml:space="preserve"> Combines all critical care unit types within critical access hospitals.</t>
    </r>
  </si>
  <si>
    <r>
      <rPr>
        <vertAlign val="superscript"/>
        <sz val="10"/>
        <rFont val="Arial"/>
        <family val="2"/>
      </rPr>
      <t>¶</t>
    </r>
    <r>
      <rPr>
        <sz val="10"/>
        <rFont val="Arial"/>
        <family val="2"/>
      </rPr>
      <t xml:space="preserve"> Combines all units </t>
    </r>
    <r>
      <rPr>
        <u/>
        <sz val="10"/>
        <rFont val="Arial"/>
        <family val="2"/>
      </rPr>
      <t>not</t>
    </r>
    <r>
      <rPr>
        <sz val="10"/>
        <rFont val="Arial"/>
        <family val="2"/>
      </rPr>
      <t xml:space="preserve"> identified as critical care (e.g., inpatient wards, step-down units) within critical access hospitals.</t>
    </r>
  </si>
  <si>
    <r>
      <rPr>
        <vertAlign val="superscript"/>
        <sz val="10"/>
        <rFont val="Arial"/>
        <family val="2"/>
      </rPr>
      <t xml:space="preserve">|| </t>
    </r>
    <r>
      <rPr>
        <sz val="10"/>
        <rFont val="Arial"/>
        <family val="2"/>
      </rPr>
      <t>Combines all critical care unit types within critical access hospitals.</t>
    </r>
  </si>
  <si>
    <r>
      <rPr>
        <vertAlign val="superscript"/>
        <sz val="10"/>
        <rFont val="Arial"/>
        <family val="2"/>
      </rPr>
      <t>‡</t>
    </r>
    <r>
      <rPr>
        <sz val="10"/>
        <rFont val="Arial"/>
        <family val="2"/>
      </rPr>
      <t xml:space="preserve"> Combines all critical care unit types within critical access hospitals.</t>
    </r>
  </si>
  <si>
    <t>* Combines all critical care unit types within critical access hospitals.</t>
  </si>
  <si>
    <r>
      <rPr>
        <vertAlign val="superscript"/>
        <sz val="10"/>
        <rFont val="Arial"/>
        <family val="2"/>
      </rPr>
      <t>¶</t>
    </r>
    <r>
      <rPr>
        <sz val="10"/>
        <rFont val="Arial"/>
        <family val="2"/>
      </rPr>
      <t xml:space="preserve"> Combines all units not identified as critical care (e.g., inpatient wards, step-down units) within critical access hospitals.</t>
    </r>
  </si>
  <si>
    <r>
      <rPr>
        <vertAlign val="superscript"/>
        <sz val="10"/>
        <rFont val="Arial"/>
        <family val="2"/>
      </rPr>
      <t>§</t>
    </r>
    <r>
      <rPr>
        <sz val="10"/>
        <rFont val="Arial"/>
        <family val="2"/>
      </rPr>
      <t xml:space="preserve"> Combines all units not identified as critical care (e.g., inpatient wards, step-down units) within critical access hospitals.</t>
    </r>
  </si>
  <si>
    <r>
      <rPr>
        <vertAlign val="superscript"/>
        <sz val="10"/>
        <rFont val="Arial"/>
        <family val="2"/>
      </rPr>
      <t>†</t>
    </r>
    <r>
      <rPr>
        <sz val="10"/>
        <rFont val="Arial"/>
        <family val="2"/>
      </rPr>
      <t xml:space="preserve"> Combines all units not identified as critical care (e.g., inpatient wards, step-down units) within critical access hospitals.</t>
    </r>
  </si>
  <si>
    <r>
      <t xml:space="preserve">Free-standing/within a hospital or healthcare facility: </t>
    </r>
    <r>
      <rPr>
        <sz val="10"/>
        <rFont val="Arial"/>
        <family val="2"/>
      </rPr>
      <t>Describes physical placement of LTACH or IRF and does not define financial or administrative relationship with other healthcare facility types.</t>
    </r>
  </si>
  <si>
    <r>
      <t>BSI</t>
    </r>
    <r>
      <rPr>
        <sz val="10"/>
        <rFont val="Arial"/>
        <family val="2"/>
      </rPr>
      <t xml:space="preserve">, bloodstream infection; </t>
    </r>
    <r>
      <rPr>
        <i/>
        <sz val="10"/>
        <rFont val="Arial"/>
        <family val="2"/>
      </rPr>
      <t>LCBI</t>
    </r>
    <r>
      <rPr>
        <sz val="10"/>
        <rFont val="Arial"/>
        <family val="2"/>
      </rPr>
      <t>, laboratory-confirmed BSI</t>
    </r>
    <r>
      <rPr>
        <i/>
        <sz val="10"/>
        <rFont val="Arial"/>
        <family val="2"/>
      </rPr>
      <t>.</t>
    </r>
    <r>
      <rPr>
        <i/>
        <vertAlign val="superscript"/>
        <sz val="10"/>
        <rFont val="Arial"/>
        <family val="2"/>
      </rPr>
      <t>5</t>
    </r>
  </si>
  <si>
    <r>
      <t>UTI</t>
    </r>
    <r>
      <rPr>
        <sz val="10"/>
        <rFont val="Arial"/>
        <family val="2"/>
      </rPr>
      <t xml:space="preserve">, urinary tract infection; </t>
    </r>
    <r>
      <rPr>
        <i/>
        <sz val="10"/>
        <rFont val="Arial"/>
        <family val="2"/>
      </rPr>
      <t>SUTI</t>
    </r>
    <r>
      <rPr>
        <sz val="10"/>
        <rFont val="Arial"/>
        <family val="2"/>
      </rPr>
      <t xml:space="preserve">, symptomatic UTI; </t>
    </r>
    <r>
      <rPr>
        <i/>
        <sz val="10"/>
        <rFont val="Arial"/>
        <family val="2"/>
      </rPr>
      <t>ABUTI</t>
    </r>
    <r>
      <rPr>
        <sz val="10"/>
        <rFont val="Arial"/>
        <family val="2"/>
      </rPr>
      <t>, asymptomatic bacteremic UTI.</t>
    </r>
    <r>
      <rPr>
        <vertAlign val="superscript"/>
        <sz val="10"/>
        <rFont val="Arial"/>
        <family val="2"/>
      </rPr>
      <t>6</t>
    </r>
  </si>
  <si>
    <r>
      <t xml:space="preserve">PNU1, </t>
    </r>
    <r>
      <rPr>
        <sz val="10"/>
        <rFont val="Arial"/>
        <family val="2"/>
      </rPr>
      <t xml:space="preserve">clinically defined pneumonia; </t>
    </r>
    <r>
      <rPr>
        <i/>
        <sz val="10"/>
        <rFont val="Arial"/>
        <family val="2"/>
      </rPr>
      <t>PNU2</t>
    </r>
    <r>
      <rPr>
        <sz val="10"/>
        <rFont val="Arial"/>
        <family val="2"/>
      </rPr>
      <t xml:space="preserve">, pneumonia with specific laboratory findings; </t>
    </r>
    <r>
      <rPr>
        <i/>
        <sz val="10"/>
        <rFont val="Arial"/>
        <family val="2"/>
      </rPr>
      <t>PNU3</t>
    </r>
    <r>
      <rPr>
        <sz val="10"/>
        <rFont val="Arial"/>
        <family val="2"/>
      </rPr>
      <t>, pneumonia in immunocompromised patients.</t>
    </r>
    <r>
      <rPr>
        <vertAlign val="superscript"/>
        <sz val="10"/>
        <rFont val="Arial"/>
        <family val="2"/>
      </rPr>
      <t>7</t>
    </r>
  </si>
  <si>
    <r>
      <t>Chronic Care Units</t>
    </r>
    <r>
      <rPr>
        <b/>
        <i/>
        <vertAlign val="superscript"/>
        <sz val="10"/>
        <rFont val="Arial"/>
        <family val="2"/>
      </rPr>
      <t>§</t>
    </r>
  </si>
  <si>
    <r>
      <rPr>
        <vertAlign val="superscript"/>
        <sz val="10"/>
        <rFont val="Arial"/>
        <family val="2"/>
      </rPr>
      <t>§</t>
    </r>
    <r>
      <rPr>
        <sz val="10"/>
        <rFont val="Arial"/>
        <family val="2"/>
      </rPr>
      <t xml:space="preserve"> Includes chronic care locations within the general acute care hospital setting. </t>
    </r>
  </si>
  <si>
    <r>
      <t>Chronic Care Units</t>
    </r>
    <r>
      <rPr>
        <b/>
        <vertAlign val="superscript"/>
        <sz val="10"/>
        <rFont val="Arial"/>
        <family val="2"/>
      </rPr>
      <t>§</t>
    </r>
  </si>
  <si>
    <r>
      <t>Chronic Care Units</t>
    </r>
    <r>
      <rPr>
        <b/>
        <vertAlign val="superscript"/>
        <sz val="10"/>
        <rFont val="Arial"/>
        <family val="2"/>
      </rPr>
      <t>†</t>
    </r>
  </si>
  <si>
    <r>
      <rPr>
        <vertAlign val="superscript"/>
        <sz val="10"/>
        <rFont val="Arial"/>
        <family val="2"/>
      </rPr>
      <t>†</t>
    </r>
    <r>
      <rPr>
        <sz val="10"/>
        <rFont val="Arial"/>
        <family val="2"/>
      </rPr>
      <t xml:space="preserve"> Includes chronic care locations within the general acute care hospital setting. </t>
    </r>
  </si>
  <si>
    <t>Am J Infect Control 2013;41:1148-66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</si>
</sst>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8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name val="MS Sans Serif"/>
      <family val="2"/>
    </font>
    <font>
      <b/>
      <i/>
      <sz val="10"/>
      <name val="Arial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8"/>
      <name val="Arial"/>
      <family val="2"/>
    </font>
    <font>
      <sz val="10"/>
      <name val="Calibri"/>
      <family val="2"/>
    </font>
    <font>
      <i/>
      <vertAlign val="superscript"/>
      <sz val="10"/>
      <name val="Arial"/>
      <family val="2"/>
    </font>
    <font>
      <sz val="9"/>
      <color indexed="8"/>
      <name val="Calibri"/>
      <family val="2"/>
    </font>
    <font>
      <b/>
      <i/>
      <vertAlign val="superscript"/>
      <sz val="10"/>
      <name val="Arial"/>
      <family val="2"/>
    </font>
    <font>
      <b/>
      <sz val="10"/>
      <color indexed="8"/>
      <name val="Calibri"/>
      <family val="2"/>
    </font>
    <font>
      <vertAlign val="superscript"/>
      <sz val="10"/>
      <name val="MS Sans Serif"/>
      <family val="2"/>
    </font>
    <font>
      <sz val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1" fillId="0" borderId="0" applyNumberFormat="0" applyFill="0" applyBorder="0" applyAlignment="0" applyProtection="0"/>
  </cellStyleXfs>
  <cellXfs count="339">
    <xf numFmtId="0" fontId="0" fillId="0" borderId="0" xfId="0"/>
    <xf numFmtId="0" fontId="2" fillId="0" borderId="0" xfId="1"/>
    <xf numFmtId="0" fontId="5" fillId="2" borderId="2" xfId="1" applyFont="1" applyFill="1" applyBorder="1" applyAlignment="1">
      <alignment horizontal="left" vertical="top" wrapText="1"/>
    </xf>
    <xf numFmtId="0" fontId="5" fillId="2" borderId="2" xfId="1" applyFont="1" applyFill="1" applyBorder="1" applyAlignment="1">
      <alignment horizontal="right" vertical="top" wrapText="1"/>
    </xf>
    <xf numFmtId="0" fontId="5" fillId="2" borderId="3" xfId="1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right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right" vertical="top" wrapText="1"/>
    </xf>
    <xf numFmtId="0" fontId="5" fillId="2" borderId="5" xfId="1" applyFont="1" applyFill="1" applyBorder="1" applyAlignment="1">
      <alignment horizontal="right" vertical="top" wrapText="1"/>
    </xf>
    <xf numFmtId="0" fontId="4" fillId="2" borderId="4" xfId="1" applyFont="1" applyFill="1" applyBorder="1" applyAlignment="1">
      <alignment horizontal="left" vertical="top" wrapText="1"/>
    </xf>
    <xf numFmtId="0" fontId="4" fillId="2" borderId="3" xfId="1" applyFont="1" applyFill="1" applyBorder="1" applyAlignment="1">
      <alignment horizontal="center" vertical="top" wrapText="1"/>
    </xf>
    <xf numFmtId="1" fontId="5" fillId="2" borderId="3" xfId="1" applyNumberFormat="1" applyFont="1" applyFill="1" applyBorder="1" applyAlignment="1">
      <alignment horizontal="right" vertical="top" wrapText="1"/>
    </xf>
    <xf numFmtId="0" fontId="6" fillId="0" borderId="0" xfId="1" applyFont="1"/>
    <xf numFmtId="0" fontId="2" fillId="0" borderId="0" xfId="1" applyBorder="1" applyAlignment="1"/>
    <xf numFmtId="0" fontId="4" fillId="0" borderId="0" xfId="1" applyFont="1" applyBorder="1" applyAlignment="1">
      <alignment vertical="top"/>
    </xf>
    <xf numFmtId="2" fontId="2" fillId="0" borderId="0" xfId="2" applyNumberFormat="1" applyFont="1"/>
    <xf numFmtId="0" fontId="2" fillId="0" borderId="0" xfId="2" applyFont="1"/>
    <xf numFmtId="0" fontId="7" fillId="0" borderId="0" xfId="2" applyFont="1" applyAlignment="1">
      <alignment wrapText="1"/>
    </xf>
    <xf numFmtId="0" fontId="0" fillId="0" borderId="0" xfId="0" applyAlignment="1">
      <alignment wrapText="1"/>
    </xf>
    <xf numFmtId="0" fontId="7" fillId="0" borderId="0" xfId="2" applyNumberFormat="1" applyFont="1"/>
    <xf numFmtId="3" fontId="7" fillId="0" borderId="0" xfId="2" applyNumberFormat="1" applyFont="1" applyAlignment="1">
      <alignment horizontal="center" wrapText="1"/>
    </xf>
    <xf numFmtId="164" fontId="7" fillId="0" borderId="0" xfId="2" applyNumberFormat="1" applyFont="1" applyAlignment="1">
      <alignment horizontal="center" wrapText="1"/>
    </xf>
    <xf numFmtId="0" fontId="10" fillId="0" borderId="0" xfId="0" applyNumberFormat="1" applyFont="1"/>
    <xf numFmtId="0" fontId="2" fillId="0" borderId="0" xfId="0" applyFont="1"/>
    <xf numFmtId="3" fontId="2" fillId="0" borderId="0" xfId="0" quotePrefix="1" applyNumberFormat="1" applyFont="1"/>
    <xf numFmtId="0" fontId="2" fillId="0" borderId="0" xfId="0" quotePrefix="1" applyNumberFormat="1" applyFont="1"/>
    <xf numFmtId="164" fontId="2" fillId="0" borderId="0" xfId="0" quotePrefix="1" applyNumberFormat="1" applyFont="1"/>
    <xf numFmtId="164" fontId="2" fillId="0" borderId="0" xfId="0" applyNumberFormat="1" applyFont="1"/>
    <xf numFmtId="0" fontId="2" fillId="0" borderId="0" xfId="0" applyFont="1" applyAlignment="1">
      <alignment horizontal="left"/>
    </xf>
    <xf numFmtId="3" fontId="12" fillId="0" borderId="0" xfId="3" quotePrefix="1" applyNumberFormat="1" applyFont="1"/>
    <xf numFmtId="3" fontId="2" fillId="0" borderId="0" xfId="0" applyNumberFormat="1" applyFont="1"/>
    <xf numFmtId="0" fontId="2" fillId="0" borderId="0" xfId="0" quotePrefix="1" applyNumberFormat="1" applyFont="1" applyAlignment="1">
      <alignment horizontal="left"/>
    </xf>
    <xf numFmtId="2" fontId="2" fillId="0" borderId="0" xfId="0" quotePrefix="1" applyNumberFormat="1" applyFont="1"/>
    <xf numFmtId="2" fontId="2" fillId="0" borderId="0" xfId="0" applyNumberFormat="1" applyFont="1"/>
    <xf numFmtId="164" fontId="2" fillId="0" borderId="0" xfId="2" applyNumberFormat="1" applyFont="1"/>
    <xf numFmtId="0" fontId="10" fillId="0" borderId="0" xfId="2" applyNumberFormat="1" applyFont="1"/>
    <xf numFmtId="0" fontId="7" fillId="0" borderId="0" xfId="2" applyNumberFormat="1" applyFont="1" applyAlignment="1">
      <alignment horizontal="left" wrapText="1"/>
    </xf>
    <xf numFmtId="0" fontId="2" fillId="0" borderId="0" xfId="0" applyNumberFormat="1" applyFont="1"/>
    <xf numFmtId="0" fontId="2" fillId="0" borderId="0" xfId="0" applyFont="1" applyAlignment="1">
      <alignment wrapText="1"/>
    </xf>
    <xf numFmtId="0" fontId="10" fillId="0" borderId="0" xfId="0" applyFont="1"/>
    <xf numFmtId="0" fontId="2" fillId="0" borderId="0" xfId="0" applyFont="1" applyFill="1"/>
    <xf numFmtId="0" fontId="15" fillId="0" borderId="0" xfId="0" applyFont="1"/>
    <xf numFmtId="0" fontId="2" fillId="0" borderId="0" xfId="0" applyFont="1" applyAlignment="1">
      <alignment horizontal="left" wrapText="1"/>
    </xf>
    <xf numFmtId="3" fontId="15" fillId="0" borderId="0" xfId="0" applyNumberFormat="1" applyFont="1"/>
    <xf numFmtId="164" fontId="15" fillId="0" borderId="0" xfId="0" applyNumberFormat="1" applyFont="1"/>
    <xf numFmtId="164" fontId="2" fillId="0" borderId="0" xfId="0" applyNumberFormat="1" applyFont="1" applyFill="1"/>
    <xf numFmtId="2" fontId="15" fillId="0" borderId="0" xfId="0" applyNumberFormat="1" applyFont="1"/>
    <xf numFmtId="0" fontId="18" fillId="2" borderId="0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vertical="top" wrapText="1"/>
    </xf>
    <xf numFmtId="165" fontId="18" fillId="0" borderId="0" xfId="0" applyNumberFormat="1" applyFont="1" applyBorder="1" applyAlignment="1">
      <alignment vertical="top"/>
    </xf>
    <xf numFmtId="0" fontId="18" fillId="0" borderId="0" xfId="0" applyFont="1"/>
    <xf numFmtId="0" fontId="2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7" fillId="0" borderId="0" xfId="0" applyFont="1"/>
    <xf numFmtId="0" fontId="4" fillId="2" borderId="1" xfId="1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center" wrapText="1"/>
    </xf>
    <xf numFmtId="0" fontId="2" fillId="0" borderId="0" xfId="0" applyFont="1" applyAlignment="1"/>
    <xf numFmtId="0" fontId="7" fillId="0" borderId="0" xfId="0" applyFont="1" applyBorder="1"/>
    <xf numFmtId="3" fontId="0" fillId="0" borderId="0" xfId="0" applyNumberFormat="1" applyBorder="1"/>
    <xf numFmtId="165" fontId="17" fillId="0" borderId="0" xfId="0" applyNumberFormat="1" applyFont="1" applyBorder="1" applyAlignment="1">
      <alignment vertical="top"/>
    </xf>
    <xf numFmtId="3" fontId="18" fillId="2" borderId="0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left"/>
    </xf>
    <xf numFmtId="0" fontId="7" fillId="4" borderId="0" xfId="2" applyNumberFormat="1" applyFont="1" applyFill="1"/>
    <xf numFmtId="3" fontId="7" fillId="4" borderId="0" xfId="2" applyNumberFormat="1" applyFont="1" applyFill="1" applyAlignment="1">
      <alignment horizontal="center" wrapText="1"/>
    </xf>
    <xf numFmtId="164" fontId="7" fillId="4" borderId="0" xfId="2" applyNumberFormat="1" applyFont="1" applyFill="1" applyAlignment="1">
      <alignment horizontal="center" wrapText="1"/>
    </xf>
    <xf numFmtId="0" fontId="9" fillId="4" borderId="0" xfId="0" applyFont="1" applyFill="1"/>
    <xf numFmtId="0" fontId="7" fillId="4" borderId="0" xfId="0" applyFont="1" applyFill="1"/>
    <xf numFmtId="3" fontId="2" fillId="0" borderId="4" xfId="1" applyNumberFormat="1" applyFont="1" applyBorder="1" applyAlignment="1">
      <alignment horizontal="right"/>
    </xf>
    <xf numFmtId="3" fontId="5" fillId="2" borderId="3" xfId="1" applyNumberFormat="1" applyFont="1" applyFill="1" applyBorder="1" applyAlignment="1">
      <alignment horizontal="right" vertical="top" wrapText="1"/>
    </xf>
    <xf numFmtId="3" fontId="7" fillId="0" borderId="0" xfId="2" applyNumberFormat="1" applyFont="1" applyFill="1" applyAlignment="1">
      <alignment horizontal="center" wrapText="1"/>
    </xf>
    <xf numFmtId="164" fontId="7" fillId="0" borderId="0" xfId="2" applyNumberFormat="1" applyFont="1" applyFill="1" applyAlignment="1">
      <alignment horizontal="center" wrapText="1"/>
    </xf>
    <xf numFmtId="3" fontId="2" fillId="0" borderId="0" xfId="0" quotePrefix="1" applyNumberFormat="1" applyFont="1" applyFill="1"/>
    <xf numFmtId="0" fontId="7" fillId="0" borderId="0" xfId="2" applyNumberFormat="1" applyFont="1" applyFill="1"/>
    <xf numFmtId="3" fontId="2" fillId="0" borderId="0" xfId="2" applyNumberFormat="1" applyFont="1" applyFill="1" applyAlignment="1">
      <alignment horizontal="right" wrapText="1"/>
    </xf>
    <xf numFmtId="2" fontId="2" fillId="0" borderId="0" xfId="2" applyNumberFormat="1" applyFont="1" applyFill="1" applyAlignment="1">
      <alignment horizontal="right" wrapText="1"/>
    </xf>
    <xf numFmtId="2" fontId="2" fillId="0" borderId="0" xfId="0" quotePrefix="1" applyNumberFormat="1" applyFont="1" applyFill="1"/>
    <xf numFmtId="2" fontId="7" fillId="4" borderId="0" xfId="2" applyNumberFormat="1" applyFont="1" applyFill="1" applyAlignment="1">
      <alignment horizontal="center" wrapText="1"/>
    </xf>
    <xf numFmtId="3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Border="1"/>
    <xf numFmtId="3" fontId="16" fillId="0" borderId="0" xfId="0" applyNumberFormat="1" applyFont="1" applyFill="1" applyBorder="1" applyAlignment="1">
      <alignment horizontal="center" vertical="top" wrapText="1"/>
    </xf>
    <xf numFmtId="165" fontId="16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Border="1"/>
    <xf numFmtId="0" fontId="7" fillId="0" borderId="9" xfId="2" applyNumberFormat="1" applyFont="1" applyBorder="1"/>
    <xf numFmtId="3" fontId="7" fillId="0" borderId="9" xfId="2" applyNumberFormat="1" applyFont="1" applyBorder="1" applyAlignment="1">
      <alignment horizontal="center" wrapText="1"/>
    </xf>
    <xf numFmtId="164" fontId="7" fillId="0" borderId="9" xfId="2" applyNumberFormat="1" applyFont="1" applyBorder="1" applyAlignment="1">
      <alignment horizontal="center" wrapText="1"/>
    </xf>
    <xf numFmtId="0" fontId="2" fillId="0" borderId="10" xfId="0" applyFont="1" applyBorder="1"/>
    <xf numFmtId="3" fontId="7" fillId="0" borderId="10" xfId="2" applyNumberFormat="1" applyFont="1" applyBorder="1" applyAlignment="1">
      <alignment horizontal="center" wrapText="1"/>
    </xf>
    <xf numFmtId="164" fontId="7" fillId="0" borderId="10" xfId="2" applyNumberFormat="1" applyFont="1" applyBorder="1" applyAlignment="1">
      <alignment horizontal="center" wrapText="1"/>
    </xf>
    <xf numFmtId="164" fontId="7" fillId="0" borderId="9" xfId="0" applyNumberFormat="1" applyFont="1" applyBorder="1" applyAlignment="1"/>
    <xf numFmtId="164" fontId="7" fillId="0" borderId="0" xfId="0" applyNumberFormat="1" applyFont="1" applyBorder="1" applyAlignment="1"/>
    <xf numFmtId="0" fontId="2" fillId="0" borderId="9" xfId="0" quotePrefix="1" applyNumberFormat="1" applyFont="1" applyBorder="1"/>
    <xf numFmtId="0" fontId="2" fillId="0" borderId="9" xfId="0" applyFont="1" applyBorder="1" applyAlignment="1">
      <alignment horizontal="left"/>
    </xf>
    <xf numFmtId="0" fontId="2" fillId="0" borderId="9" xfId="0" applyFont="1" applyBorder="1"/>
    <xf numFmtId="3" fontId="2" fillId="0" borderId="9" xfId="0" applyNumberFormat="1" applyFont="1" applyBorder="1"/>
    <xf numFmtId="164" fontId="2" fillId="0" borderId="9" xfId="0" applyNumberFormat="1" applyFont="1" applyBorder="1"/>
    <xf numFmtId="2" fontId="2" fillId="0" borderId="9" xfId="0" applyNumberFormat="1" applyFont="1" applyBorder="1"/>
    <xf numFmtId="0" fontId="7" fillId="0" borderId="10" xfId="2" applyNumberFormat="1" applyFont="1" applyBorder="1"/>
    <xf numFmtId="0" fontId="7" fillId="0" borderId="10" xfId="2" applyNumberFormat="1" applyFont="1" applyBorder="1" applyAlignment="1">
      <alignment horizontal="center" wrapText="1"/>
    </xf>
    <xf numFmtId="0" fontId="7" fillId="4" borderId="0" xfId="2" applyNumberFormat="1" applyFont="1" applyFill="1" applyBorder="1"/>
    <xf numFmtId="0" fontId="7" fillId="4" borderId="0" xfId="2" applyNumberFormat="1" applyFont="1" applyFill="1" applyBorder="1" applyAlignment="1">
      <alignment horizontal="center" wrapText="1"/>
    </xf>
    <xf numFmtId="3" fontId="7" fillId="4" borderId="0" xfId="2" applyNumberFormat="1" applyFont="1" applyFill="1" applyBorder="1" applyAlignment="1">
      <alignment horizontal="center" wrapText="1"/>
    </xf>
    <xf numFmtId="164" fontId="7" fillId="4" borderId="0" xfId="2" applyNumberFormat="1" applyFont="1" applyFill="1" applyBorder="1" applyAlignment="1">
      <alignment horizontal="center" wrapText="1"/>
    </xf>
    <xf numFmtId="10" fontId="7" fillId="0" borderId="10" xfId="2" applyNumberFormat="1" applyFont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2" fillId="0" borderId="9" xfId="0" applyNumberFormat="1" applyFont="1" applyBorder="1"/>
    <xf numFmtId="0" fontId="2" fillId="0" borderId="9" xfId="0" quotePrefix="1" applyNumberFormat="1" applyFont="1" applyBorder="1" applyAlignment="1">
      <alignment horizontal="left"/>
    </xf>
    <xf numFmtId="0" fontId="16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3" fontId="18" fillId="0" borderId="0" xfId="0" applyNumberFormat="1" applyFont="1" applyFill="1" applyBorder="1" applyAlignment="1">
      <alignment vertical="top"/>
    </xf>
    <xf numFmtId="0" fontId="7" fillId="0" borderId="9" xfId="0" applyFont="1" applyFill="1" applyBorder="1"/>
    <xf numFmtId="0" fontId="7" fillId="4" borderId="0" xfId="0" applyFont="1" applyFill="1" applyBorder="1"/>
    <xf numFmtId="0" fontId="16" fillId="4" borderId="0" xfId="0" applyFont="1" applyFill="1" applyBorder="1" applyAlignment="1">
      <alignment horizontal="center" vertical="top" wrapText="1"/>
    </xf>
    <xf numFmtId="3" fontId="17" fillId="4" borderId="0" xfId="0" applyNumberFormat="1" applyFont="1" applyFill="1" applyBorder="1" applyAlignment="1">
      <alignment vertical="top"/>
    </xf>
    <xf numFmtId="3" fontId="5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Border="1" applyAlignment="1"/>
    <xf numFmtId="3" fontId="2" fillId="2" borderId="0" xfId="0" applyNumberFormat="1" applyFont="1" applyFill="1" applyBorder="1" applyAlignment="1">
      <alignment wrapText="1"/>
    </xf>
    <xf numFmtId="0" fontId="2" fillId="0" borderId="0" xfId="0" applyFont="1" applyBorder="1" applyAlignment="1"/>
    <xf numFmtId="0" fontId="2" fillId="4" borderId="0" xfId="0" applyFont="1" applyFill="1" applyBorder="1"/>
    <xf numFmtId="165" fontId="2" fillId="4" borderId="0" xfId="0" applyNumberFormat="1" applyFont="1" applyFill="1" applyBorder="1" applyAlignment="1"/>
    <xf numFmtId="3" fontId="18" fillId="4" borderId="0" xfId="0" applyNumberFormat="1" applyFont="1" applyFill="1" applyBorder="1" applyAlignment="1">
      <alignment vertical="top" wrapText="1"/>
    </xf>
    <xf numFmtId="3" fontId="2" fillId="0" borderId="0" xfId="0" applyNumberFormat="1" applyFont="1" applyBorder="1"/>
    <xf numFmtId="0" fontId="7" fillId="0" borderId="9" xfId="0" applyFont="1" applyBorder="1"/>
    <xf numFmtId="3" fontId="7" fillId="0" borderId="9" xfId="0" applyNumberFormat="1" applyFont="1" applyBorder="1"/>
    <xf numFmtId="165" fontId="7" fillId="0" borderId="9" xfId="0" applyNumberFormat="1" applyFont="1" applyBorder="1" applyAlignment="1"/>
    <xf numFmtId="3" fontId="18" fillId="2" borderId="9" xfId="0" applyNumberFormat="1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2" fillId="0" borderId="0" xfId="0" quotePrefix="1" applyNumberFormat="1" applyFont="1" applyBorder="1"/>
    <xf numFmtId="0" fontId="17" fillId="2" borderId="0" xfId="0" applyFont="1" applyFill="1" applyBorder="1" applyAlignment="1">
      <alignment vertical="top" wrapText="1"/>
    </xf>
    <xf numFmtId="0" fontId="18" fillId="0" borderId="9" xfId="0" applyFont="1" applyFill="1" applyBorder="1" applyAlignment="1"/>
    <xf numFmtId="0" fontId="18" fillId="0" borderId="9" xfId="0" applyFont="1" applyFill="1" applyBorder="1" applyAlignment="1">
      <alignment vertical="top"/>
    </xf>
    <xf numFmtId="0" fontId="18" fillId="2" borderId="9" xfId="0" applyFont="1" applyFill="1" applyBorder="1" applyAlignment="1">
      <alignment horizontal="left" vertical="top" wrapText="1"/>
    </xf>
    <xf numFmtId="165" fontId="18" fillId="0" borderId="9" xfId="0" applyNumberFormat="1" applyFont="1" applyBorder="1" applyAlignment="1">
      <alignment vertical="top"/>
    </xf>
    <xf numFmtId="0" fontId="10" fillId="0" borderId="0" xfId="2" applyNumberFormat="1" applyFont="1" applyBorder="1"/>
    <xf numFmtId="3" fontId="17" fillId="2" borderId="0" xfId="0" applyNumberFormat="1" applyFont="1" applyFill="1" applyBorder="1" applyAlignment="1">
      <alignment vertical="top" wrapText="1"/>
    </xf>
    <xf numFmtId="3" fontId="17" fillId="3" borderId="0" xfId="0" applyNumberFormat="1" applyFont="1" applyFill="1" applyBorder="1" applyAlignment="1">
      <alignment vertical="top" wrapText="1"/>
    </xf>
    <xf numFmtId="0" fontId="2" fillId="0" borderId="0" xfId="0" applyFont="1" applyFill="1" applyBorder="1"/>
    <xf numFmtId="0" fontId="2" fillId="0" borderId="0" xfId="0" applyNumberFormat="1" applyFont="1" applyBorder="1"/>
    <xf numFmtId="0" fontId="16" fillId="0" borderId="9" xfId="0" applyFont="1" applyFill="1" applyBorder="1" applyAlignment="1">
      <alignment horizontal="left" wrapText="1"/>
    </xf>
    <xf numFmtId="3" fontId="16" fillId="0" borderId="9" xfId="0" applyNumberFormat="1" applyFont="1" applyFill="1" applyBorder="1" applyAlignment="1">
      <alignment horizontal="center" wrapText="1"/>
    </xf>
    <xf numFmtId="3" fontId="20" fillId="0" borderId="0" xfId="0" applyNumberFormat="1" applyFont="1" applyFill="1" applyBorder="1" applyAlignment="1">
      <alignment horizontal="right" vertical="top" wrapText="1"/>
    </xf>
    <xf numFmtId="165" fontId="20" fillId="0" borderId="0" xfId="0" applyNumberFormat="1" applyFont="1" applyFill="1" applyBorder="1" applyAlignment="1">
      <alignment horizontal="right" vertical="top" wrapText="1"/>
    </xf>
    <xf numFmtId="3" fontId="16" fillId="0" borderId="0" xfId="0" applyNumberFormat="1" applyFont="1" applyFill="1" applyBorder="1" applyAlignment="1">
      <alignment horizontal="right" vertical="top" wrapText="1"/>
    </xf>
    <xf numFmtId="3" fontId="17" fillId="2" borderId="0" xfId="0" applyNumberFormat="1" applyFont="1" applyFill="1" applyBorder="1" applyAlignment="1">
      <alignment horizontal="right" vertical="top" wrapText="1"/>
    </xf>
    <xf numFmtId="0" fontId="16" fillId="0" borderId="8" xfId="0" applyFont="1" applyFill="1" applyBorder="1" applyAlignment="1">
      <alignment horizontal="left" wrapText="1"/>
    </xf>
    <xf numFmtId="3" fontId="16" fillId="0" borderId="8" xfId="0" applyNumberFormat="1" applyFont="1" applyFill="1" applyBorder="1" applyAlignment="1">
      <alignment horizontal="center" wrapText="1"/>
    </xf>
    <xf numFmtId="0" fontId="16" fillId="4" borderId="0" xfId="0" applyFont="1" applyFill="1" applyBorder="1" applyAlignment="1">
      <alignment horizontal="left" wrapText="1"/>
    </xf>
    <xf numFmtId="3" fontId="16" fillId="4" borderId="0" xfId="0" applyNumberFormat="1" applyFont="1" applyFill="1" applyBorder="1" applyAlignment="1">
      <alignment horizontal="center" wrapText="1"/>
    </xf>
    <xf numFmtId="3" fontId="17" fillId="4" borderId="0" xfId="0" applyNumberFormat="1" applyFont="1" applyFill="1" applyBorder="1" applyAlignment="1">
      <alignment horizontal="right" vertical="top" wrapText="1"/>
    </xf>
    <xf numFmtId="165" fontId="20" fillId="4" borderId="0" xfId="0" applyNumberFormat="1" applyFont="1" applyFill="1" applyBorder="1" applyAlignment="1">
      <alignment horizontal="right" vertical="top" wrapText="1"/>
    </xf>
    <xf numFmtId="3" fontId="16" fillId="4" borderId="0" xfId="0" applyNumberFormat="1" applyFont="1" applyFill="1" applyBorder="1" applyAlignment="1">
      <alignment horizontal="right" vertical="top" wrapText="1"/>
    </xf>
    <xf numFmtId="3" fontId="7" fillId="2" borderId="9" xfId="0" applyNumberFormat="1" applyFont="1" applyFill="1" applyBorder="1" applyAlignment="1">
      <alignment horizontal="right" vertical="top" wrapText="1"/>
    </xf>
    <xf numFmtId="165" fontId="16" fillId="0" borderId="9" xfId="0" applyNumberFormat="1" applyFont="1" applyFill="1" applyBorder="1" applyAlignment="1">
      <alignment horizontal="right" vertical="top" wrapText="1"/>
    </xf>
    <xf numFmtId="3" fontId="7" fillId="0" borderId="9" xfId="0" applyNumberFormat="1" applyFont="1" applyBorder="1" applyAlignment="1">
      <alignment horizontal="right"/>
    </xf>
    <xf numFmtId="3" fontId="16" fillId="0" borderId="9" xfId="0" applyNumberFormat="1" applyFont="1" applyFill="1" applyBorder="1" applyAlignment="1">
      <alignment horizontal="righ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right" vertical="top" wrapText="1"/>
    </xf>
    <xf numFmtId="0" fontId="20" fillId="2" borderId="0" xfId="0" applyFont="1" applyFill="1" applyBorder="1" applyAlignment="1">
      <alignment vertical="top" wrapText="1"/>
    </xf>
    <xf numFmtId="0" fontId="17" fillId="0" borderId="0" xfId="0" quotePrefix="1" applyNumberFormat="1" applyFont="1" applyBorder="1"/>
    <xf numFmtId="0" fontId="17" fillId="2" borderId="0" xfId="0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wrapText="1"/>
    </xf>
    <xf numFmtId="0" fontId="16" fillId="2" borderId="9" xfId="0" applyFont="1" applyFill="1" applyBorder="1" applyAlignment="1">
      <alignment horizontal="center" wrapText="1"/>
    </xf>
    <xf numFmtId="0" fontId="16" fillId="2" borderId="9" xfId="0" applyFont="1" applyFill="1" applyBorder="1" applyAlignment="1">
      <alignment horizontal="right" wrapText="1"/>
    </xf>
    <xf numFmtId="0" fontId="16" fillId="0" borderId="8" xfId="0" applyFont="1" applyFill="1" applyBorder="1" applyAlignment="1">
      <alignment horizontal="center" wrapText="1"/>
    </xf>
    <xf numFmtId="0" fontId="16" fillId="0" borderId="8" xfId="0" applyFont="1" applyFill="1" applyBorder="1" applyAlignment="1">
      <alignment horizontal="right" wrapText="1"/>
    </xf>
    <xf numFmtId="0" fontId="10" fillId="0" borderId="9" xfId="2" applyNumberFormat="1" applyFont="1" applyBorder="1" applyAlignment="1"/>
    <xf numFmtId="0" fontId="2" fillId="0" borderId="0" xfId="0" quotePrefix="1" applyNumberFormat="1" applyFont="1" applyAlignment="1">
      <alignment wrapText="1"/>
    </xf>
    <xf numFmtId="0" fontId="18" fillId="2" borderId="10" xfId="0" applyFont="1" applyFill="1" applyBorder="1" applyAlignment="1">
      <alignment vertical="top" wrapText="1"/>
    </xf>
    <xf numFmtId="165" fontId="18" fillId="0" borderId="10" xfId="0" applyNumberFormat="1" applyFont="1" applyBorder="1" applyAlignment="1">
      <alignment vertical="top"/>
    </xf>
    <xf numFmtId="0" fontId="2" fillId="0" borderId="3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left"/>
    </xf>
    <xf numFmtId="2" fontId="2" fillId="0" borderId="0" xfId="0" applyNumberFormat="1" applyFont="1" applyBorder="1"/>
    <xf numFmtId="164" fontId="2" fillId="0" borderId="0" xfId="0" applyNumberFormat="1" applyFont="1" applyBorder="1"/>
    <xf numFmtId="0" fontId="17" fillId="2" borderId="0" xfId="0" applyFont="1" applyFill="1" applyBorder="1" applyAlignment="1">
      <alignment wrapText="1"/>
    </xf>
    <xf numFmtId="165" fontId="17" fillId="0" borderId="0" xfId="0" applyNumberFormat="1" applyFont="1" applyBorder="1" applyAlignment="1"/>
    <xf numFmtId="0" fontId="18" fillId="2" borderId="0" xfId="0" applyFont="1" applyFill="1" applyBorder="1" applyAlignment="1">
      <alignment wrapText="1"/>
    </xf>
    <xf numFmtId="0" fontId="2" fillId="0" borderId="1" xfId="0" applyFont="1" applyBorder="1"/>
    <xf numFmtId="0" fontId="5" fillId="2" borderId="1" xfId="1" applyFont="1" applyFill="1" applyBorder="1" applyAlignment="1">
      <alignment horizontal="righ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3" fontId="2" fillId="0" borderId="9" xfId="0" quotePrefix="1" applyNumberFormat="1" applyFont="1" applyBorder="1"/>
    <xf numFmtId="2" fontId="2" fillId="0" borderId="9" xfId="0" quotePrefix="1" applyNumberFormat="1" applyFont="1" applyBorder="1"/>
    <xf numFmtId="2" fontId="2" fillId="0" borderId="17" xfId="0" applyNumberFormat="1" applyFont="1" applyBorder="1"/>
    <xf numFmtId="2" fontId="2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3" fontId="18" fillId="2" borderId="0" xfId="0" applyNumberFormat="1" applyFont="1" applyFill="1" applyBorder="1" applyAlignment="1">
      <alignment wrapText="1"/>
    </xf>
    <xf numFmtId="165" fontId="2" fillId="0" borderId="0" xfId="0" applyNumberFormat="1" applyFont="1" applyFill="1" applyBorder="1" applyAlignment="1"/>
    <xf numFmtId="3" fontId="18" fillId="0" borderId="0" xfId="0" applyNumberFormat="1" applyFont="1" applyFill="1" applyBorder="1" applyAlignment="1">
      <alignment vertical="top" wrapText="1"/>
    </xf>
    <xf numFmtId="165" fontId="2" fillId="0" borderId="9" xfId="0" applyNumberFormat="1" applyFont="1" applyBorder="1" applyAlignment="1"/>
    <xf numFmtId="3" fontId="18" fillId="2" borderId="10" xfId="0" applyNumberFormat="1" applyFont="1" applyFill="1" applyBorder="1" applyAlignment="1">
      <alignment vertical="top" wrapText="1"/>
    </xf>
    <xf numFmtId="0" fontId="2" fillId="0" borderId="9" xfId="0" quotePrefix="1" applyNumberFormat="1" applyFont="1" applyBorder="1" applyAlignment="1">
      <alignment wrapText="1"/>
    </xf>
    <xf numFmtId="3" fontId="17" fillId="4" borderId="0" xfId="0" applyNumberFormat="1" applyFont="1" applyFill="1" applyBorder="1" applyAlignment="1">
      <alignment vertical="top" wrapText="1"/>
    </xf>
    <xf numFmtId="165" fontId="17" fillId="4" borderId="0" xfId="0" applyNumberFormat="1" applyFont="1" applyFill="1" applyBorder="1" applyAlignment="1">
      <alignment vertical="top"/>
    </xf>
    <xf numFmtId="3" fontId="17" fillId="2" borderId="9" xfId="0" applyNumberFormat="1" applyFont="1" applyFill="1" applyBorder="1" applyAlignment="1">
      <alignment vertical="top" wrapText="1"/>
    </xf>
    <xf numFmtId="165" fontId="17" fillId="0" borderId="9" xfId="0" applyNumberFormat="1" applyFont="1" applyBorder="1" applyAlignment="1">
      <alignment vertical="top"/>
    </xf>
    <xf numFmtId="3" fontId="17" fillId="2" borderId="9" xfId="0" applyNumberFormat="1" applyFont="1" applyFill="1" applyBorder="1" applyAlignment="1">
      <alignment horizontal="right" vertical="top" wrapText="1"/>
    </xf>
    <xf numFmtId="165" fontId="20" fillId="0" borderId="9" xfId="0" applyNumberFormat="1" applyFont="1" applyFill="1" applyBorder="1" applyAlignment="1">
      <alignment horizontal="right" vertical="top" wrapText="1"/>
    </xf>
    <xf numFmtId="0" fontId="4" fillId="2" borderId="1" xfId="1" applyFont="1" applyFill="1" applyBorder="1" applyAlignment="1">
      <alignment horizontal="center" wrapText="1"/>
    </xf>
    <xf numFmtId="3" fontId="2" fillId="0" borderId="0" xfId="0" applyNumberFormat="1" applyFont="1" applyAlignment="1">
      <alignment wrapText="1"/>
    </xf>
    <xf numFmtId="3" fontId="2" fillId="0" borderId="9" xfId="0" applyNumberFormat="1" applyFont="1" applyBorder="1" applyAlignment="1">
      <alignment wrapText="1"/>
    </xf>
    <xf numFmtId="0" fontId="7" fillId="5" borderId="18" xfId="1" applyFont="1" applyFill="1" applyBorder="1" applyAlignment="1">
      <alignment horizontal="left" wrapText="1"/>
    </xf>
    <xf numFmtId="0" fontId="4" fillId="5" borderId="18" xfId="1" applyFont="1" applyFill="1" applyBorder="1" applyAlignment="1">
      <alignment horizontal="left" vertical="top" wrapText="1"/>
    </xf>
    <xf numFmtId="0" fontId="4" fillId="5" borderId="4" xfId="1" applyFont="1" applyFill="1" applyBorder="1" applyAlignment="1">
      <alignment horizontal="left" vertical="top" wrapText="1"/>
    </xf>
    <xf numFmtId="3" fontId="4" fillId="5" borderId="4" xfId="1" applyNumberFormat="1" applyFont="1" applyFill="1" applyBorder="1" applyAlignment="1">
      <alignment horizontal="right" vertical="top" wrapText="1"/>
    </xf>
    <xf numFmtId="0" fontId="4" fillId="5" borderId="18" xfId="1" applyFont="1" applyFill="1" applyBorder="1" applyAlignment="1">
      <alignment horizontal="right" wrapText="1"/>
    </xf>
    <xf numFmtId="3" fontId="4" fillId="5" borderId="18" xfId="1" applyNumberFormat="1" applyFont="1" applyFill="1" applyBorder="1" applyAlignment="1">
      <alignment horizontal="right" wrapText="1"/>
    </xf>
    <xf numFmtId="3" fontId="7" fillId="5" borderId="18" xfId="1" applyNumberFormat="1" applyFont="1" applyFill="1" applyBorder="1" applyAlignment="1">
      <alignment horizontal="right" wrapText="1"/>
    </xf>
    <xf numFmtId="0" fontId="5" fillId="0" borderId="18" xfId="1" applyFont="1" applyFill="1" applyBorder="1" applyAlignment="1">
      <alignment horizontal="right" wrapText="1"/>
    </xf>
    <xf numFmtId="0" fontId="2" fillId="0" borderId="18" xfId="1" applyFont="1" applyFill="1" applyBorder="1" applyAlignment="1">
      <alignment horizontal="right" wrapText="1"/>
    </xf>
    <xf numFmtId="3" fontId="5" fillId="0" borderId="18" xfId="1" applyNumberFormat="1" applyFont="1" applyFill="1" applyBorder="1" applyAlignment="1">
      <alignment horizontal="right" wrapText="1"/>
    </xf>
    <xf numFmtId="3" fontId="2" fillId="0" borderId="18" xfId="1" applyNumberFormat="1" applyFont="1" applyFill="1" applyBorder="1" applyAlignment="1">
      <alignment horizontal="right" wrapText="1"/>
    </xf>
    <xf numFmtId="0" fontId="7" fillId="5" borderId="18" xfId="1" applyFont="1" applyFill="1" applyBorder="1" applyAlignment="1">
      <alignment horizontal="right" wrapText="1"/>
    </xf>
    <xf numFmtId="1" fontId="4" fillId="5" borderId="4" xfId="1" applyNumberFormat="1" applyFont="1" applyFill="1" applyBorder="1" applyAlignment="1">
      <alignment horizontal="right" vertical="top" wrapText="1"/>
    </xf>
    <xf numFmtId="3" fontId="5" fillId="2" borderId="20" xfId="1" applyNumberFormat="1" applyFont="1" applyFill="1" applyBorder="1" applyAlignment="1">
      <alignment horizontal="right" vertical="top" wrapText="1"/>
    </xf>
    <xf numFmtId="1" fontId="5" fillId="2" borderId="19" xfId="1" applyNumberFormat="1" applyFont="1" applyFill="1" applyBorder="1" applyAlignment="1">
      <alignment horizontal="right" vertical="top" wrapText="1"/>
    </xf>
    <xf numFmtId="3" fontId="5" fillId="2" borderId="19" xfId="1" applyNumberFormat="1" applyFont="1" applyFill="1" applyBorder="1" applyAlignment="1">
      <alignment horizontal="right" vertical="top" wrapText="1"/>
    </xf>
    <xf numFmtId="0" fontId="4" fillId="2" borderId="20" xfId="1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3" fontId="7" fillId="4" borderId="0" xfId="0" applyNumberFormat="1" applyFont="1" applyFill="1"/>
    <xf numFmtId="164" fontId="7" fillId="4" borderId="0" xfId="0" applyNumberFormat="1" applyFont="1" applyFill="1"/>
    <xf numFmtId="2" fontId="7" fillId="4" borderId="0" xfId="0" applyNumberFormat="1" applyFont="1" applyFill="1"/>
    <xf numFmtId="0" fontId="2" fillId="0" borderId="0" xfId="0" applyFont="1" applyFill="1" applyAlignment="1">
      <alignment wrapText="1"/>
    </xf>
    <xf numFmtId="0" fontId="10" fillId="0" borderId="0" xfId="0" applyFont="1" applyFill="1"/>
    <xf numFmtId="165" fontId="7" fillId="4" borderId="0" xfId="0" applyNumberFormat="1" applyFont="1" applyFill="1" applyBorder="1" applyAlignment="1"/>
    <xf numFmtId="3" fontId="2" fillId="4" borderId="0" xfId="0" applyNumberFormat="1" applyFont="1" applyFill="1"/>
    <xf numFmtId="164" fontId="2" fillId="4" borderId="0" xfId="0" applyNumberFormat="1" applyFont="1" applyFill="1"/>
    <xf numFmtId="3" fontId="7" fillId="4" borderId="0" xfId="0" quotePrefix="1" applyNumberFormat="1" applyFont="1" applyFill="1"/>
    <xf numFmtId="2" fontId="7" fillId="4" borderId="0" xfId="0" quotePrefix="1" applyNumberFormat="1" applyFont="1" applyFill="1"/>
    <xf numFmtId="0" fontId="5" fillId="2" borderId="4" xfId="1" applyFont="1" applyFill="1" applyBorder="1" applyAlignment="1">
      <alignment horizontal="left" vertical="top" wrapText="1" indent="1"/>
    </xf>
    <xf numFmtId="0" fontId="5" fillId="2" borderId="3" xfId="1" applyFont="1" applyFill="1" applyBorder="1" applyAlignment="1">
      <alignment horizontal="left" vertical="top" wrapText="1" indent="1"/>
    </xf>
    <xf numFmtId="0" fontId="5" fillId="2" borderId="1" xfId="1" applyFont="1" applyFill="1" applyBorder="1" applyAlignment="1">
      <alignment horizontal="left" vertical="top" wrapText="1" indent="1"/>
    </xf>
    <xf numFmtId="0" fontId="5" fillId="2" borderId="18" xfId="1" applyFont="1" applyFill="1" applyBorder="1" applyAlignment="1">
      <alignment horizontal="left" vertical="top" wrapText="1" indent="1"/>
    </xf>
    <xf numFmtId="0" fontId="5" fillId="2" borderId="19" xfId="1" applyFont="1" applyFill="1" applyBorder="1" applyAlignment="1">
      <alignment horizontal="left" vertical="top" wrapText="1" indent="1"/>
    </xf>
    <xf numFmtId="0" fontId="2" fillId="0" borderId="0" xfId="0" applyFont="1" applyAlignment="1"/>
    <xf numFmtId="0" fontId="2" fillId="0" borderId="9" xfId="0" applyFont="1" applyBorder="1" applyAlignment="1">
      <alignment horizontal="center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7" fillId="0" borderId="0" xfId="1" applyFont="1" applyAlignment="1">
      <alignment horizontal="left"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8" fillId="2" borderId="10" xfId="0" applyFont="1" applyFill="1" applyBorder="1" applyAlignment="1">
      <alignment horizontal="left" vertical="top" wrapText="1"/>
    </xf>
    <xf numFmtId="0" fontId="7" fillId="4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2" applyNumberFormat="1" applyFont="1" applyFill="1" applyAlignment="1">
      <alignment horizontal="center" wrapText="1"/>
    </xf>
    <xf numFmtId="0" fontId="2" fillId="0" borderId="0" xfId="0" quotePrefix="1" applyNumberFormat="1" applyFont="1" applyFill="1" applyAlignment="1">
      <alignment horizontal="center"/>
    </xf>
    <xf numFmtId="0" fontId="2" fillId="0" borderId="0" xfId="0" quotePrefix="1" applyNumberFormat="1" applyFont="1" applyAlignment="1">
      <alignment horizontal="center"/>
    </xf>
    <xf numFmtId="0" fontId="7" fillId="4" borderId="0" xfId="0" quotePrefix="1" applyNumberFormat="1" applyFont="1" applyFill="1" applyAlignment="1">
      <alignment horizontal="center"/>
    </xf>
    <xf numFmtId="0" fontId="2" fillId="0" borderId="0" xfId="0" quotePrefix="1" applyNumberFormat="1" applyFont="1" applyBorder="1" applyAlignment="1">
      <alignment horizontal="center"/>
    </xf>
    <xf numFmtId="0" fontId="2" fillId="0" borderId="9" xfId="0" quotePrefix="1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7" fillId="0" borderId="0" xfId="0" applyFont="1"/>
    <xf numFmtId="0" fontId="2" fillId="0" borderId="0" xfId="1" applyFont="1" applyAlignment="1">
      <alignment horizontal="left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top"/>
    </xf>
    <xf numFmtId="0" fontId="2" fillId="0" borderId="0" xfId="1" applyBorder="1" applyAlignment="1"/>
    <xf numFmtId="0" fontId="4" fillId="2" borderId="1" xfId="1" applyFont="1" applyFill="1" applyBorder="1" applyAlignment="1">
      <alignment horizontal="left" wrapText="1"/>
    </xf>
    <xf numFmtId="0" fontId="4" fillId="2" borderId="6" xfId="1" applyFont="1" applyFill="1" applyBorder="1" applyAlignment="1">
      <alignment horizontal="left" wrapText="1"/>
    </xf>
    <xf numFmtId="0" fontId="6" fillId="0" borderId="6" xfId="1" applyFont="1" applyBorder="1" applyAlignment="1">
      <alignment horizontal="left" wrapText="1"/>
    </xf>
    <xf numFmtId="0" fontId="4" fillId="2" borderId="1" xfId="1" applyFont="1" applyFill="1" applyBorder="1" applyAlignment="1">
      <alignment horizontal="center" wrapText="1"/>
    </xf>
    <xf numFmtId="0" fontId="4" fillId="2" borderId="6" xfId="1" applyFont="1" applyFill="1" applyBorder="1" applyAlignment="1">
      <alignment horizontal="center" wrapText="1"/>
    </xf>
    <xf numFmtId="0" fontId="6" fillId="0" borderId="6" xfId="1" applyFont="1" applyBorder="1" applyAlignment="1">
      <alignment horizontal="center" wrapText="1"/>
    </xf>
    <xf numFmtId="0" fontId="7" fillId="0" borderId="0" xfId="1" applyFont="1" applyAlignment="1">
      <alignment vertical="top" wrapText="1"/>
    </xf>
    <xf numFmtId="0" fontId="2" fillId="0" borderId="0" xfId="1" applyAlignment="1">
      <alignment vertical="top"/>
    </xf>
    <xf numFmtId="0" fontId="4" fillId="2" borderId="3" xfId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7" fillId="0" borderId="7" xfId="2" applyFont="1" applyBorder="1" applyAlignment="1">
      <alignment horizontal="left" wrapText="1"/>
    </xf>
    <xf numFmtId="0" fontId="7" fillId="0" borderId="8" xfId="2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7" fillId="0" borderId="9" xfId="2" applyFont="1" applyBorder="1" applyAlignment="1">
      <alignment horizontal="center" wrapText="1"/>
    </xf>
    <xf numFmtId="164" fontId="7" fillId="0" borderId="9" xfId="0" applyNumberFormat="1" applyFont="1" applyBorder="1" applyAlignment="1">
      <alignment horizontal="center"/>
    </xf>
    <xf numFmtId="0" fontId="2" fillId="0" borderId="0" xfId="2" applyFont="1" applyAlignment="1">
      <alignment wrapText="1"/>
    </xf>
    <xf numFmtId="0" fontId="2" fillId="0" borderId="0" xfId="0" applyFont="1" applyAlignment="1"/>
    <xf numFmtId="164" fontId="2" fillId="0" borderId="0" xfId="2" applyNumberFormat="1" applyFont="1" applyAlignment="1">
      <alignment wrapText="1"/>
    </xf>
    <xf numFmtId="164" fontId="2" fillId="0" borderId="0" xfId="0" applyNumberFormat="1" applyFont="1" applyAlignment="1"/>
    <xf numFmtId="0" fontId="2" fillId="0" borderId="0" xfId="0" applyFont="1" applyAlignment="1">
      <alignment horizontal="left"/>
    </xf>
    <xf numFmtId="0" fontId="14" fillId="0" borderId="0" xfId="0" quotePrefix="1" applyFont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/>
    </xf>
    <xf numFmtId="0" fontId="7" fillId="0" borderId="7" xfId="2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7" fillId="0" borderId="8" xfId="2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14" fillId="0" borderId="0" xfId="2" applyFont="1" applyAlignment="1">
      <alignment wrapText="1"/>
    </xf>
    <xf numFmtId="0" fontId="15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7" fillId="0" borderId="7" xfId="2" applyFont="1" applyBorder="1" applyAlignment="1">
      <alignment wrapText="1"/>
    </xf>
    <xf numFmtId="0" fontId="2" fillId="0" borderId="7" xfId="0" applyFont="1" applyBorder="1" applyAlignment="1"/>
    <xf numFmtId="0" fontId="7" fillId="4" borderId="0" xfId="2" applyNumberFormat="1" applyFont="1" applyFill="1" applyAlignment="1">
      <alignment horizontal="left"/>
    </xf>
    <xf numFmtId="0" fontId="7" fillId="4" borderId="12" xfId="2" applyNumberFormat="1" applyFont="1" applyFill="1" applyBorder="1" applyAlignment="1">
      <alignment horizontal="left"/>
    </xf>
    <xf numFmtId="164" fontId="14" fillId="0" borderId="0" xfId="2" applyNumberFormat="1" applyFont="1" applyAlignment="1">
      <alignment wrapText="1"/>
    </xf>
    <xf numFmtId="0" fontId="15" fillId="0" borderId="0" xfId="0" applyFont="1" applyAlignment="1"/>
    <xf numFmtId="0" fontId="15" fillId="0" borderId="0" xfId="0" applyFont="1" applyAlignment="1">
      <alignment horizontal="left"/>
    </xf>
    <xf numFmtId="0" fontId="7" fillId="0" borderId="7" xfId="0" applyFont="1" applyBorder="1" applyAlignment="1"/>
    <xf numFmtId="0" fontId="14" fillId="0" borderId="0" xfId="0" applyFont="1" applyAlignment="1">
      <alignment wrapText="1"/>
    </xf>
    <xf numFmtId="0" fontId="2" fillId="0" borderId="0" xfId="2" applyFont="1" applyAlignment="1"/>
    <xf numFmtId="3" fontId="2" fillId="0" borderId="0" xfId="2" applyNumberFormat="1" applyFont="1" applyAlignment="1"/>
    <xf numFmtId="0" fontId="7" fillId="0" borderId="8" xfId="0" applyFont="1" applyBorder="1" applyAlignment="1">
      <alignment horizontal="center"/>
    </xf>
    <xf numFmtId="0" fontId="2" fillId="0" borderId="8" xfId="0" applyFont="1" applyBorder="1" applyAlignment="1"/>
    <xf numFmtId="0" fontId="7" fillId="0" borderId="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0" xfId="0" applyFont="1" applyAlignment="1">
      <alignment horizontal="left" wrapText="1"/>
    </xf>
    <xf numFmtId="0" fontId="4" fillId="0" borderId="1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6" fillId="0" borderId="7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center" vertical="top" wrapText="1"/>
    </xf>
    <xf numFmtId="0" fontId="0" fillId="0" borderId="0" xfId="0" applyAlignment="1"/>
    <xf numFmtId="0" fontId="4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vertical="top"/>
    </xf>
    <xf numFmtId="0" fontId="16" fillId="0" borderId="16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 wrapText="1"/>
    </xf>
    <xf numFmtId="0" fontId="1" fillId="0" borderId="0" xfId="0" applyFont="1" applyAlignment="1"/>
    <xf numFmtId="0" fontId="4" fillId="0" borderId="7" xfId="0" applyFont="1" applyBorder="1" applyAlignment="1">
      <alignment horizontal="left" vertical="top" wrapText="1"/>
    </xf>
    <xf numFmtId="0" fontId="16" fillId="4" borderId="12" xfId="0" applyFont="1" applyFill="1" applyBorder="1" applyAlignment="1">
      <alignment horizontal="left" wrapText="1"/>
    </xf>
    <xf numFmtId="0" fontId="16" fillId="0" borderId="8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16" fillId="2" borderId="9" xfId="0" applyFont="1" applyFill="1" applyBorder="1" applyAlignment="1">
      <alignment horizontal="center" vertical="top" wrapText="1"/>
    </xf>
    <xf numFmtId="0" fontId="0" fillId="0" borderId="7" xfId="0" applyBorder="1" applyAlignment="1"/>
  </cellXfs>
  <cellStyles count="4">
    <cellStyle name="Hyperlink" xfId="3" builtinId="8"/>
    <cellStyle name="Normal" xfId="0" builtinId="0"/>
    <cellStyle name="Normal_CLAB_ICU" xfId="2"/>
    <cellStyle name="Normal_NHSN 2007 Report" xfId="1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Normal="100" workbookViewId="0">
      <selection activeCell="A18" sqref="A18"/>
    </sheetView>
  </sheetViews>
  <sheetFormatPr defaultRowHeight="12.75" x14ac:dyDescent="0.2"/>
  <cols>
    <col min="1" max="1" width="29" style="1" customWidth="1"/>
    <col min="2" max="2" width="14.7109375" style="1" customWidth="1"/>
    <col min="3" max="3" width="14.28515625" style="1" customWidth="1"/>
    <col min="4" max="4" width="14.5703125" style="1" customWidth="1"/>
    <col min="5" max="5" width="14" style="1" customWidth="1"/>
    <col min="6" max="6" width="10.7109375" style="1" customWidth="1"/>
    <col min="7" max="16384" width="9.140625" style="1"/>
  </cols>
  <sheetData>
    <row r="1" spans="1:6" ht="22.5" customHeight="1" x14ac:dyDescent="0.2">
      <c r="A1" s="14" t="s">
        <v>398</v>
      </c>
      <c r="B1" s="14"/>
      <c r="C1" s="14"/>
      <c r="D1" s="13"/>
      <c r="E1" s="13"/>
      <c r="F1" s="13"/>
    </row>
    <row r="2" spans="1:6" ht="13.5" thickBot="1" x14ac:dyDescent="0.25">
      <c r="A2" s="56" t="s">
        <v>1</v>
      </c>
      <c r="B2" s="57" t="s">
        <v>2</v>
      </c>
    </row>
    <row r="3" spans="1:6" x14ac:dyDescent="0.2">
      <c r="A3" s="2" t="s">
        <v>3</v>
      </c>
      <c r="B3" s="3" t="s">
        <v>219</v>
      </c>
    </row>
    <row r="4" spans="1:6" x14ac:dyDescent="0.2">
      <c r="A4" s="4" t="s">
        <v>220</v>
      </c>
      <c r="B4" s="5" t="s">
        <v>221</v>
      </c>
    </row>
    <row r="5" spans="1:6" ht="25.5" x14ac:dyDescent="0.2">
      <c r="A5" s="6" t="s">
        <v>4</v>
      </c>
      <c r="B5" s="7" t="s">
        <v>222</v>
      </c>
    </row>
    <row r="6" spans="1:6" x14ac:dyDescent="0.2">
      <c r="A6" s="6" t="s">
        <v>223</v>
      </c>
      <c r="B6" s="7" t="s">
        <v>224</v>
      </c>
    </row>
    <row r="7" spans="1:6" x14ac:dyDescent="0.2">
      <c r="A7" s="176" t="s">
        <v>5</v>
      </c>
      <c r="B7" s="5" t="s">
        <v>225</v>
      </c>
    </row>
    <row r="8" spans="1:6" x14ac:dyDescent="0.2">
      <c r="A8" s="176" t="s">
        <v>6</v>
      </c>
      <c r="B8" s="5" t="s">
        <v>226</v>
      </c>
    </row>
    <row r="9" spans="1:6" x14ac:dyDescent="0.2">
      <c r="A9" s="176" t="s">
        <v>7</v>
      </c>
      <c r="B9" s="5" t="s">
        <v>227</v>
      </c>
    </row>
    <row r="10" spans="1:6" x14ac:dyDescent="0.2">
      <c r="A10" s="176" t="s">
        <v>8</v>
      </c>
      <c r="B10" s="5" t="s">
        <v>228</v>
      </c>
    </row>
    <row r="11" spans="1:6" x14ac:dyDescent="0.2">
      <c r="A11" s="176" t="s">
        <v>9</v>
      </c>
      <c r="B11" s="5" t="s">
        <v>229</v>
      </c>
    </row>
    <row r="12" spans="1:6" x14ac:dyDescent="0.2">
      <c r="A12" s="4" t="s">
        <v>10</v>
      </c>
      <c r="B12" s="5" t="s">
        <v>230</v>
      </c>
    </row>
    <row r="13" spans="1:6" x14ac:dyDescent="0.2">
      <c r="A13" s="176" t="s">
        <v>231</v>
      </c>
      <c r="B13" s="5" t="s">
        <v>226</v>
      </c>
    </row>
    <row r="14" spans="1:6" x14ac:dyDescent="0.2">
      <c r="A14" s="184" t="s">
        <v>11</v>
      </c>
      <c r="B14" s="185" t="s">
        <v>232</v>
      </c>
    </row>
    <row r="15" spans="1:6" ht="13.5" thickBot="1" x14ac:dyDescent="0.25">
      <c r="A15" s="177" t="s">
        <v>233</v>
      </c>
      <c r="B15" s="8" t="s">
        <v>185</v>
      </c>
    </row>
    <row r="16" spans="1:6" x14ac:dyDescent="0.2">
      <c r="A16" s="9" t="s">
        <v>12</v>
      </c>
      <c r="B16" s="69">
        <v>4444</v>
      </c>
    </row>
    <row r="18" spans="1:1" ht="13.5" x14ac:dyDescent="0.25">
      <c r="A18" s="268" t="s">
        <v>581</v>
      </c>
    </row>
  </sheetData>
  <phoneticPr fontId="3" type="noConversion"/>
  <pageMargins left="0.75" right="0.75" top="1" bottom="1" header="0.5" footer="0.5"/>
  <pageSetup scale="9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24" zoomScaleNormal="100" workbookViewId="0">
      <selection activeCell="A26" sqref="A26"/>
    </sheetView>
  </sheetViews>
  <sheetFormatPr defaultRowHeight="12.75" x14ac:dyDescent="0.2"/>
  <cols>
    <col min="1" max="1" width="20.7109375" style="23" bestFit="1" customWidth="1"/>
    <col min="2" max="2" width="11.140625" style="23" customWidth="1"/>
    <col min="3" max="4" width="10" style="23" customWidth="1"/>
    <col min="5" max="5" width="9.140625" style="23"/>
    <col min="6" max="7" width="8.5703125" style="23" customWidth="1"/>
    <col min="8" max="8" width="9.140625" style="23"/>
    <col min="9" max="10" width="8.5703125" style="23" customWidth="1"/>
    <col min="11" max="16384" width="9.140625" style="23"/>
  </cols>
  <sheetData>
    <row r="1" spans="1:10" ht="27.75" customHeight="1" thickBot="1" x14ac:dyDescent="0.25">
      <c r="A1" s="307" t="s">
        <v>211</v>
      </c>
      <c r="B1" s="307"/>
      <c r="C1" s="314"/>
      <c r="D1" s="314"/>
      <c r="E1" s="314"/>
      <c r="F1" s="314"/>
      <c r="G1" s="314"/>
      <c r="H1" s="314"/>
      <c r="I1" s="314"/>
      <c r="J1" s="314"/>
    </row>
    <row r="2" spans="1:10" ht="12.75" customHeight="1" x14ac:dyDescent="0.2">
      <c r="A2" s="302" t="s">
        <v>107</v>
      </c>
      <c r="B2" s="302"/>
      <c r="C2" s="302"/>
      <c r="D2" s="302"/>
      <c r="E2" s="302"/>
      <c r="F2" s="318" t="s">
        <v>17</v>
      </c>
      <c r="G2" s="318"/>
      <c r="H2" s="318"/>
      <c r="I2" s="318"/>
      <c r="J2" s="318"/>
    </row>
    <row r="3" spans="1:10" ht="27" x14ac:dyDescent="0.2">
      <c r="A3" s="102" t="s">
        <v>112</v>
      </c>
      <c r="B3" s="103" t="s">
        <v>354</v>
      </c>
      <c r="C3" s="92" t="s">
        <v>108</v>
      </c>
      <c r="D3" s="92" t="s">
        <v>157</v>
      </c>
      <c r="E3" s="103" t="s">
        <v>23</v>
      </c>
      <c r="F3" s="108" t="s">
        <v>24</v>
      </c>
      <c r="G3" s="108" t="s">
        <v>25</v>
      </c>
      <c r="H3" s="108" t="s">
        <v>26</v>
      </c>
      <c r="I3" s="108" t="s">
        <v>27</v>
      </c>
      <c r="J3" s="108" t="s">
        <v>28</v>
      </c>
    </row>
    <row r="4" spans="1:10" x14ac:dyDescent="0.2">
      <c r="A4" s="37" t="s">
        <v>172</v>
      </c>
      <c r="B4" s="251" t="s">
        <v>268</v>
      </c>
      <c r="C4" s="23">
        <v>76</v>
      </c>
      <c r="D4" s="30">
        <v>44399</v>
      </c>
      <c r="E4" s="23">
        <v>1.7</v>
      </c>
      <c r="F4" s="23">
        <v>0</v>
      </c>
      <c r="G4" s="23">
        <v>0</v>
      </c>
      <c r="H4" s="23">
        <v>0</v>
      </c>
      <c r="I4" s="23">
        <v>2.4</v>
      </c>
      <c r="J4" s="23">
        <v>5.8</v>
      </c>
    </row>
    <row r="5" spans="1:10" x14ac:dyDescent="0.2">
      <c r="A5" s="37" t="s">
        <v>113</v>
      </c>
      <c r="B5" s="251" t="s">
        <v>269</v>
      </c>
      <c r="C5" s="23">
        <v>33</v>
      </c>
      <c r="D5" s="30">
        <v>23481</v>
      </c>
      <c r="E5" s="23">
        <v>1.4</v>
      </c>
      <c r="F5" s="23">
        <v>0</v>
      </c>
      <c r="G5" s="23">
        <v>0</v>
      </c>
      <c r="H5" s="23">
        <v>0</v>
      </c>
      <c r="I5" s="23">
        <v>0</v>
      </c>
      <c r="J5" s="23">
        <v>5.6</v>
      </c>
    </row>
    <row r="6" spans="1:10" x14ac:dyDescent="0.2">
      <c r="A6" s="38" t="s">
        <v>114</v>
      </c>
      <c r="B6" s="251" t="s">
        <v>270</v>
      </c>
      <c r="C6" s="23">
        <v>8</v>
      </c>
      <c r="D6" s="30">
        <v>14065</v>
      </c>
      <c r="E6" s="23">
        <v>0.6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</row>
    <row r="7" spans="1:10" x14ac:dyDescent="0.2">
      <c r="A7" s="38" t="s">
        <v>115</v>
      </c>
      <c r="B7" s="251" t="s">
        <v>271</v>
      </c>
      <c r="C7" s="23">
        <v>5</v>
      </c>
      <c r="D7" s="30">
        <v>12029</v>
      </c>
      <c r="E7" s="23">
        <v>0.4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</row>
    <row r="8" spans="1:10" x14ac:dyDescent="0.2">
      <c r="A8" s="109" t="s">
        <v>116</v>
      </c>
      <c r="B8" s="247" t="s">
        <v>272</v>
      </c>
      <c r="C8" s="98">
        <v>5</v>
      </c>
      <c r="D8" s="99">
        <v>16163</v>
      </c>
      <c r="E8" s="98">
        <v>0.3</v>
      </c>
      <c r="F8" s="98">
        <v>0</v>
      </c>
      <c r="G8" s="98">
        <v>0</v>
      </c>
      <c r="H8" s="98">
        <v>0</v>
      </c>
      <c r="I8" s="98">
        <v>0</v>
      </c>
      <c r="J8" s="98">
        <v>0</v>
      </c>
    </row>
    <row r="9" spans="1:10" x14ac:dyDescent="0.2">
      <c r="C9" s="30"/>
      <c r="D9" s="30"/>
    </row>
    <row r="10" spans="1:10" x14ac:dyDescent="0.2">
      <c r="C10" s="30"/>
      <c r="D10" s="30"/>
    </row>
    <row r="11" spans="1:10" ht="12.75" customHeight="1" x14ac:dyDescent="0.2">
      <c r="A11" s="289" t="s">
        <v>539</v>
      </c>
      <c r="B11" s="289"/>
      <c r="C11" s="289"/>
      <c r="D11" s="289"/>
      <c r="E11" s="289"/>
      <c r="F11" s="320" t="s">
        <v>17</v>
      </c>
      <c r="G11" s="320"/>
      <c r="H11" s="320"/>
      <c r="I11" s="320"/>
      <c r="J11" s="320"/>
    </row>
    <row r="12" spans="1:10" ht="27" x14ac:dyDescent="0.2">
      <c r="A12" s="102" t="s">
        <v>112</v>
      </c>
      <c r="B12" s="103" t="s">
        <v>354</v>
      </c>
      <c r="C12" s="92" t="s">
        <v>157</v>
      </c>
      <c r="D12" s="92" t="s">
        <v>96</v>
      </c>
      <c r="E12" s="103" t="s">
        <v>23</v>
      </c>
      <c r="F12" s="108" t="s">
        <v>24</v>
      </c>
      <c r="G12" s="108" t="s">
        <v>25</v>
      </c>
      <c r="H12" s="108" t="s">
        <v>26</v>
      </c>
      <c r="I12" s="108" t="s">
        <v>27</v>
      </c>
      <c r="J12" s="108" t="s">
        <v>28</v>
      </c>
    </row>
    <row r="13" spans="1:10" x14ac:dyDescent="0.2">
      <c r="A13" s="37" t="s">
        <v>172</v>
      </c>
      <c r="B13" s="251" t="s">
        <v>273</v>
      </c>
      <c r="C13" s="30">
        <v>44399</v>
      </c>
      <c r="D13" s="30">
        <v>117397</v>
      </c>
      <c r="E13" s="23">
        <v>0.38</v>
      </c>
      <c r="F13" s="23">
        <v>0.25</v>
      </c>
      <c r="G13" s="33">
        <v>0.3</v>
      </c>
      <c r="H13" s="23">
        <v>0.43</v>
      </c>
      <c r="I13" s="23">
        <v>0.53</v>
      </c>
      <c r="J13" s="23">
        <v>0.71</v>
      </c>
    </row>
    <row r="14" spans="1:10" x14ac:dyDescent="0.2">
      <c r="A14" s="37" t="s">
        <v>113</v>
      </c>
      <c r="B14" s="251" t="s">
        <v>274</v>
      </c>
      <c r="C14" s="30">
        <v>23481</v>
      </c>
      <c r="D14" s="30">
        <v>106652</v>
      </c>
      <c r="E14" s="23">
        <v>0.22</v>
      </c>
      <c r="F14" s="23">
        <v>0.09</v>
      </c>
      <c r="G14" s="23">
        <v>0.16</v>
      </c>
      <c r="H14" s="23">
        <v>0.22</v>
      </c>
      <c r="I14" s="23">
        <v>0.33</v>
      </c>
      <c r="J14" s="23">
        <v>0.45</v>
      </c>
    </row>
    <row r="15" spans="1:10" x14ac:dyDescent="0.2">
      <c r="A15" s="38" t="s">
        <v>114</v>
      </c>
      <c r="B15" s="251" t="s">
        <v>275</v>
      </c>
      <c r="C15" s="30">
        <v>14065</v>
      </c>
      <c r="D15" s="30">
        <v>151764</v>
      </c>
      <c r="E15" s="23">
        <v>0.09</v>
      </c>
      <c r="F15" s="23">
        <v>0.03</v>
      </c>
      <c r="G15" s="23">
        <v>0.05</v>
      </c>
      <c r="H15" s="23">
        <v>0.08</v>
      </c>
      <c r="I15" s="23">
        <v>0.14000000000000001</v>
      </c>
      <c r="J15" s="23">
        <v>0.24</v>
      </c>
    </row>
    <row r="16" spans="1:10" x14ac:dyDescent="0.2">
      <c r="A16" s="38" t="s">
        <v>115</v>
      </c>
      <c r="B16" s="251" t="s">
        <v>276</v>
      </c>
      <c r="C16" s="30">
        <v>12029</v>
      </c>
      <c r="D16" s="30">
        <v>246360</v>
      </c>
      <c r="E16" s="23">
        <v>0.05</v>
      </c>
      <c r="F16" s="23">
        <v>0.01</v>
      </c>
      <c r="G16" s="23">
        <v>0.02</v>
      </c>
      <c r="H16" s="23">
        <v>0.03</v>
      </c>
      <c r="I16" s="23">
        <v>0.05</v>
      </c>
      <c r="J16" s="23">
        <v>0.09</v>
      </c>
    </row>
    <row r="17" spans="1:10" x14ac:dyDescent="0.2">
      <c r="A17" s="109" t="s">
        <v>116</v>
      </c>
      <c r="B17" s="247" t="s">
        <v>277</v>
      </c>
      <c r="C17" s="99">
        <v>16163</v>
      </c>
      <c r="D17" s="99">
        <v>194888</v>
      </c>
      <c r="E17" s="98">
        <v>0.08</v>
      </c>
      <c r="F17" s="98">
        <v>0.02</v>
      </c>
      <c r="G17" s="98">
        <v>0.02</v>
      </c>
      <c r="H17" s="98">
        <v>0.05</v>
      </c>
      <c r="I17" s="98">
        <v>0.08</v>
      </c>
      <c r="J17" s="98">
        <v>0.13</v>
      </c>
    </row>
    <row r="18" spans="1:10" x14ac:dyDescent="0.2">
      <c r="C18" s="30"/>
      <c r="D18" s="30"/>
    </row>
    <row r="19" spans="1:10" ht="12.75" customHeight="1" x14ac:dyDescent="0.2">
      <c r="A19" s="305" t="s">
        <v>166</v>
      </c>
      <c r="B19" s="305"/>
      <c r="C19" s="305"/>
      <c r="D19" s="305"/>
      <c r="E19" s="305"/>
      <c r="F19" s="305"/>
      <c r="G19" s="305"/>
      <c r="H19" s="305"/>
      <c r="I19" s="305"/>
      <c r="J19" s="305"/>
    </row>
    <row r="20" spans="1:10" x14ac:dyDescent="0.2">
      <c r="C20" s="30"/>
      <c r="D20" s="30"/>
    </row>
    <row r="21" spans="1:10" x14ac:dyDescent="0.2">
      <c r="A21" s="304" t="s">
        <v>158</v>
      </c>
      <c r="B21" s="292"/>
      <c r="C21" s="292"/>
      <c r="D21" s="292"/>
      <c r="E21" s="304" t="s">
        <v>540</v>
      </c>
      <c r="F21" s="292"/>
      <c r="G21" s="292"/>
      <c r="H21" s="292"/>
      <c r="I21" s="292"/>
      <c r="J21" s="292"/>
    </row>
    <row r="22" spans="1:10" x14ac:dyDescent="0.2">
      <c r="A22" s="292"/>
      <c r="B22" s="292"/>
      <c r="C22" s="292"/>
      <c r="D22" s="292"/>
      <c r="E22" s="292"/>
      <c r="F22" s="292"/>
      <c r="G22" s="292"/>
      <c r="H22" s="292"/>
      <c r="I22" s="292"/>
      <c r="J22" s="292"/>
    </row>
    <row r="23" spans="1:10" x14ac:dyDescent="0.2">
      <c r="C23" s="30"/>
      <c r="D23" s="30"/>
    </row>
    <row r="24" spans="1:10" ht="44.25" customHeight="1" x14ac:dyDescent="0.2">
      <c r="A24" s="296" t="s">
        <v>541</v>
      </c>
      <c r="B24" s="297"/>
      <c r="C24" s="297"/>
      <c r="D24" s="297"/>
      <c r="E24" s="297"/>
      <c r="F24" s="297"/>
      <c r="G24" s="297"/>
      <c r="H24" s="297"/>
      <c r="I24" s="297"/>
      <c r="J24" s="297"/>
    </row>
    <row r="26" spans="1:10" ht="13.5" x14ac:dyDescent="0.25">
      <c r="A26" s="268" t="s">
        <v>581</v>
      </c>
    </row>
  </sheetData>
  <mergeCells count="9">
    <mergeCell ref="A24:J24"/>
    <mergeCell ref="A1:J1"/>
    <mergeCell ref="A2:E2"/>
    <mergeCell ref="F2:J2"/>
    <mergeCell ref="A21:D22"/>
    <mergeCell ref="E21:J22"/>
    <mergeCell ref="A19:J19"/>
    <mergeCell ref="F11:J11"/>
    <mergeCell ref="A11:E11"/>
  </mergeCells>
  <pageMargins left="0.7" right="0.7" top="0.75" bottom="0.75" header="0.3" footer="0.3"/>
  <pageSetup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opLeftCell="A55" zoomScaleNormal="100" workbookViewId="0">
      <selection activeCell="A89" sqref="A89"/>
    </sheetView>
  </sheetViews>
  <sheetFormatPr defaultRowHeight="12.75" x14ac:dyDescent="0.2"/>
  <cols>
    <col min="1" max="1" width="36.7109375" style="23" bestFit="1" customWidth="1"/>
    <col min="2" max="6" width="8.7109375" style="23" customWidth="1"/>
    <col min="7" max="16384" width="9.140625" style="23"/>
  </cols>
  <sheetData>
    <row r="1" spans="1:6" ht="28.5" customHeight="1" x14ac:dyDescent="0.2">
      <c r="A1" s="323" t="s">
        <v>446</v>
      </c>
      <c r="B1" s="324"/>
      <c r="C1" s="324"/>
      <c r="D1" s="324"/>
      <c r="E1" s="324"/>
      <c r="F1" s="324"/>
    </row>
    <row r="2" spans="1:6" ht="13.5" thickBot="1" x14ac:dyDescent="0.25">
      <c r="A2" s="112"/>
      <c r="B2" s="325" t="s">
        <v>159</v>
      </c>
      <c r="C2" s="325"/>
      <c r="D2" s="325"/>
      <c r="E2" s="325"/>
      <c r="F2" s="85"/>
    </row>
    <row r="3" spans="1:6" ht="27" customHeight="1" x14ac:dyDescent="0.2">
      <c r="A3" s="113" t="s">
        <v>19</v>
      </c>
      <c r="B3" s="326" t="s">
        <v>173</v>
      </c>
      <c r="C3" s="326"/>
      <c r="D3" s="326" t="s">
        <v>174</v>
      </c>
      <c r="E3" s="326"/>
      <c r="F3" s="114" t="s">
        <v>12</v>
      </c>
    </row>
    <row r="4" spans="1:6" ht="20.25" customHeight="1" x14ac:dyDescent="0.2">
      <c r="A4" s="116" t="s">
        <v>181</v>
      </c>
      <c r="B4" s="117"/>
      <c r="C4" s="117"/>
      <c r="D4" s="117"/>
      <c r="E4" s="117"/>
      <c r="F4" s="118"/>
    </row>
    <row r="5" spans="1:6" x14ac:dyDescent="0.2">
      <c r="A5" s="87" t="s">
        <v>30</v>
      </c>
      <c r="B5" s="119"/>
      <c r="C5" s="120"/>
      <c r="D5" s="119"/>
      <c r="E5" s="120"/>
      <c r="F5" s="62"/>
    </row>
    <row r="6" spans="1:6" x14ac:dyDescent="0.2">
      <c r="A6" s="23" t="s">
        <v>32</v>
      </c>
      <c r="B6" s="121">
        <v>251</v>
      </c>
      <c r="C6" s="120">
        <f>B6/F6</f>
        <v>0.94716981132075473</v>
      </c>
      <c r="D6" s="121">
        <v>14</v>
      </c>
      <c r="E6" s="120">
        <f>D6/F6</f>
        <v>5.2830188679245285E-2</v>
      </c>
      <c r="F6" s="62">
        <f>SUM(B6,D6)</f>
        <v>265</v>
      </c>
    </row>
    <row r="7" spans="1:6" ht="25.5" x14ac:dyDescent="0.2">
      <c r="A7" s="38" t="s">
        <v>146</v>
      </c>
      <c r="B7" s="121">
        <v>692</v>
      </c>
      <c r="C7" s="120">
        <f t="shared" ref="C7:C79" si="0">B7/F7</f>
        <v>0.8737373737373737</v>
      </c>
      <c r="D7" s="121">
        <v>100</v>
      </c>
      <c r="E7" s="120">
        <f t="shared" ref="E7:E24" si="1">D7/F7</f>
        <v>0.12626262626262627</v>
      </c>
      <c r="F7" s="196">
        <f>SUM(B7,D7)</f>
        <v>792</v>
      </c>
    </row>
    <row r="8" spans="1:6" ht="25.5" x14ac:dyDescent="0.2">
      <c r="A8" s="38" t="s">
        <v>147</v>
      </c>
      <c r="B8" s="121">
        <v>560</v>
      </c>
      <c r="C8" s="120">
        <f t="shared" si="0"/>
        <v>0.81871345029239762</v>
      </c>
      <c r="D8" s="121">
        <v>124</v>
      </c>
      <c r="E8" s="120">
        <f t="shared" si="1"/>
        <v>0.18128654970760233</v>
      </c>
      <c r="F8" s="196">
        <f t="shared" ref="F8:F76" si="2">SUM(B8,D8)</f>
        <v>684</v>
      </c>
    </row>
    <row r="9" spans="1:6" x14ac:dyDescent="0.2">
      <c r="A9" s="23" t="s">
        <v>121</v>
      </c>
      <c r="B9" s="121">
        <v>487</v>
      </c>
      <c r="C9" s="120">
        <f t="shared" si="0"/>
        <v>0.77301587301587305</v>
      </c>
      <c r="D9" s="121">
        <v>143</v>
      </c>
      <c r="E9" s="120">
        <f t="shared" si="1"/>
        <v>0.22698412698412698</v>
      </c>
      <c r="F9" s="62">
        <f t="shared" si="2"/>
        <v>630</v>
      </c>
    </row>
    <row r="10" spans="1:6" ht="25.5" x14ac:dyDescent="0.2">
      <c r="A10" s="38" t="s">
        <v>148</v>
      </c>
      <c r="B10" s="121">
        <v>803</v>
      </c>
      <c r="C10" s="120">
        <f t="shared" si="0"/>
        <v>0.85425531914893615</v>
      </c>
      <c r="D10" s="121">
        <v>137</v>
      </c>
      <c r="E10" s="120">
        <f t="shared" si="1"/>
        <v>0.14574468085106382</v>
      </c>
      <c r="F10" s="196">
        <f t="shared" si="2"/>
        <v>940</v>
      </c>
    </row>
    <row r="11" spans="1:6" ht="25.5" x14ac:dyDescent="0.2">
      <c r="A11" s="38" t="s">
        <v>164</v>
      </c>
      <c r="B11" s="121">
        <v>996</v>
      </c>
      <c r="C11" s="120">
        <f t="shared" si="0"/>
        <v>0.81239804241435565</v>
      </c>
      <c r="D11" s="121">
        <v>230</v>
      </c>
      <c r="E11" s="120">
        <f t="shared" si="1"/>
        <v>0.18760195758564438</v>
      </c>
      <c r="F11" s="196">
        <f t="shared" si="2"/>
        <v>1226</v>
      </c>
    </row>
    <row r="12" spans="1:6" ht="25.5" x14ac:dyDescent="0.2">
      <c r="A12" s="38" t="s">
        <v>149</v>
      </c>
      <c r="B12" s="121">
        <v>1542</v>
      </c>
      <c r="C12" s="120">
        <f t="shared" si="0"/>
        <v>0.81414994720168954</v>
      </c>
      <c r="D12" s="121">
        <v>352</v>
      </c>
      <c r="E12" s="120">
        <f t="shared" si="1"/>
        <v>0.18585005279831046</v>
      </c>
      <c r="F12" s="196">
        <f t="shared" si="2"/>
        <v>1894</v>
      </c>
    </row>
    <row r="13" spans="1:6" x14ac:dyDescent="0.2">
      <c r="A13" s="23" t="s">
        <v>42</v>
      </c>
      <c r="B13" s="121">
        <v>63</v>
      </c>
      <c r="C13" s="120">
        <f t="shared" si="0"/>
        <v>0.75903614457831325</v>
      </c>
      <c r="D13" s="121">
        <v>20</v>
      </c>
      <c r="E13" s="120">
        <f t="shared" si="1"/>
        <v>0.24096385542168675</v>
      </c>
      <c r="F13" s="62">
        <f t="shared" si="2"/>
        <v>83</v>
      </c>
    </row>
    <row r="14" spans="1:6" x14ac:dyDescent="0.2">
      <c r="A14" s="23" t="s">
        <v>44</v>
      </c>
      <c r="B14" s="121">
        <v>275</v>
      </c>
      <c r="C14" s="120">
        <f t="shared" si="0"/>
        <v>0.76177285318559562</v>
      </c>
      <c r="D14" s="121">
        <v>86</v>
      </c>
      <c r="E14" s="120">
        <f t="shared" si="1"/>
        <v>0.23822714681440443</v>
      </c>
      <c r="F14" s="62">
        <f t="shared" si="2"/>
        <v>361</v>
      </c>
    </row>
    <row r="15" spans="1:6" x14ac:dyDescent="0.2">
      <c r="A15" s="23" t="s">
        <v>36</v>
      </c>
      <c r="B15" s="121">
        <v>154</v>
      </c>
      <c r="C15" s="120">
        <f t="shared" si="0"/>
        <v>0.81481481481481477</v>
      </c>
      <c r="D15" s="121">
        <v>35</v>
      </c>
      <c r="E15" s="120">
        <f t="shared" si="1"/>
        <v>0.18518518518518517</v>
      </c>
      <c r="F15" s="62">
        <f t="shared" si="2"/>
        <v>189</v>
      </c>
    </row>
    <row r="16" spans="1:6" x14ac:dyDescent="0.2">
      <c r="A16" s="23" t="s">
        <v>138</v>
      </c>
      <c r="B16" s="121">
        <v>24</v>
      </c>
      <c r="C16" s="120">
        <f t="shared" si="0"/>
        <v>0.82758620689655171</v>
      </c>
      <c r="D16" s="121">
        <v>5</v>
      </c>
      <c r="E16" s="120">
        <f t="shared" si="1"/>
        <v>0.17241379310344829</v>
      </c>
      <c r="F16" s="62">
        <f t="shared" si="2"/>
        <v>29</v>
      </c>
    </row>
    <row r="17" spans="1:6" x14ac:dyDescent="0.2">
      <c r="A17" s="23" t="s">
        <v>142</v>
      </c>
      <c r="B17" s="121">
        <v>466</v>
      </c>
      <c r="C17" s="120">
        <f t="shared" si="0"/>
        <v>0.81326352530541013</v>
      </c>
      <c r="D17" s="121">
        <v>107</v>
      </c>
      <c r="E17" s="120">
        <f t="shared" si="1"/>
        <v>0.18673647469458987</v>
      </c>
      <c r="F17" s="62">
        <f t="shared" si="2"/>
        <v>573</v>
      </c>
    </row>
    <row r="18" spans="1:6" x14ac:dyDescent="0.2">
      <c r="A18" s="23" t="s">
        <v>154</v>
      </c>
      <c r="B18" s="121">
        <v>3</v>
      </c>
      <c r="C18" s="120">
        <f t="shared" si="0"/>
        <v>1</v>
      </c>
      <c r="D18" s="121"/>
      <c r="E18" s="120"/>
      <c r="F18" s="62">
        <f t="shared" si="2"/>
        <v>3</v>
      </c>
    </row>
    <row r="19" spans="1:6" x14ac:dyDescent="0.2">
      <c r="A19" s="23" t="s">
        <v>46</v>
      </c>
      <c r="B19" s="121">
        <v>1</v>
      </c>
      <c r="C19" s="120">
        <f t="shared" si="0"/>
        <v>1</v>
      </c>
      <c r="D19" s="121"/>
      <c r="E19" s="120"/>
      <c r="F19" s="62">
        <f t="shared" si="2"/>
        <v>1</v>
      </c>
    </row>
    <row r="20" spans="1:6" x14ac:dyDescent="0.2">
      <c r="A20" s="23" t="s">
        <v>48</v>
      </c>
      <c r="B20" s="121">
        <v>16</v>
      </c>
      <c r="C20" s="120">
        <f t="shared" si="0"/>
        <v>0.88888888888888884</v>
      </c>
      <c r="D20" s="121">
        <v>2</v>
      </c>
      <c r="E20" s="120">
        <f t="shared" si="1"/>
        <v>0.1111111111111111</v>
      </c>
      <c r="F20" s="62">
        <f t="shared" si="2"/>
        <v>18</v>
      </c>
    </row>
    <row r="21" spans="1:6" ht="25.5" x14ac:dyDescent="0.2">
      <c r="A21" s="38" t="s">
        <v>150</v>
      </c>
      <c r="B21" s="121">
        <v>443</v>
      </c>
      <c r="C21" s="120">
        <f t="shared" si="0"/>
        <v>0.83742911153119093</v>
      </c>
      <c r="D21" s="121">
        <v>86</v>
      </c>
      <c r="E21" s="120">
        <f t="shared" si="1"/>
        <v>0.16257088846880907</v>
      </c>
      <c r="F21" s="196">
        <f t="shared" si="2"/>
        <v>529</v>
      </c>
    </row>
    <row r="22" spans="1:6" ht="25.5" x14ac:dyDescent="0.2">
      <c r="A22" s="38" t="s">
        <v>151</v>
      </c>
      <c r="B22" s="121">
        <v>276</v>
      </c>
      <c r="C22" s="120">
        <f t="shared" si="0"/>
        <v>0.77310924369747902</v>
      </c>
      <c r="D22" s="121">
        <v>81</v>
      </c>
      <c r="E22" s="120">
        <f t="shared" si="1"/>
        <v>0.22689075630252101</v>
      </c>
      <c r="F22" s="196">
        <f t="shared" si="2"/>
        <v>357</v>
      </c>
    </row>
    <row r="23" spans="1:6" x14ac:dyDescent="0.2">
      <c r="A23" s="23" t="s">
        <v>128</v>
      </c>
      <c r="B23" s="121">
        <v>657</v>
      </c>
      <c r="C23" s="120">
        <f t="shared" si="0"/>
        <v>0.81818181818181823</v>
      </c>
      <c r="D23" s="121">
        <v>146</v>
      </c>
      <c r="E23" s="120">
        <f t="shared" si="1"/>
        <v>0.18181818181818182</v>
      </c>
      <c r="F23" s="62">
        <f t="shared" si="2"/>
        <v>803</v>
      </c>
    </row>
    <row r="24" spans="1:6" x14ac:dyDescent="0.2">
      <c r="A24" s="23" t="s">
        <v>51</v>
      </c>
      <c r="B24" s="121">
        <v>458</v>
      </c>
      <c r="C24" s="120">
        <f t="shared" si="0"/>
        <v>0.83729433272394882</v>
      </c>
      <c r="D24" s="121">
        <v>89</v>
      </c>
      <c r="E24" s="120">
        <f t="shared" si="1"/>
        <v>0.16270566727605118</v>
      </c>
      <c r="F24" s="62">
        <f t="shared" si="2"/>
        <v>547</v>
      </c>
    </row>
    <row r="25" spans="1:6" x14ac:dyDescent="0.2">
      <c r="B25" s="121"/>
      <c r="C25" s="120"/>
      <c r="D25" s="121"/>
      <c r="E25" s="120"/>
      <c r="F25" s="62"/>
    </row>
    <row r="26" spans="1:6" x14ac:dyDescent="0.2">
      <c r="A26" s="39" t="s">
        <v>143</v>
      </c>
      <c r="B26" s="121"/>
      <c r="C26" s="120"/>
      <c r="D26" s="121"/>
      <c r="E26" s="120"/>
      <c r="F26" s="62"/>
    </row>
    <row r="27" spans="1:6" x14ac:dyDescent="0.2">
      <c r="A27" s="23" t="s">
        <v>130</v>
      </c>
      <c r="B27" s="121">
        <v>459</v>
      </c>
      <c r="C27" s="120">
        <f t="shared" si="0"/>
        <v>0.87096774193548387</v>
      </c>
      <c r="D27" s="121">
        <v>68</v>
      </c>
      <c r="E27" s="120">
        <f t="shared" ref="E27:E29" si="3">D27/F27</f>
        <v>0.12903225806451613</v>
      </c>
      <c r="F27" s="62">
        <f t="shared" si="2"/>
        <v>527</v>
      </c>
    </row>
    <row r="28" spans="1:6" x14ac:dyDescent="0.2">
      <c r="A28" s="23" t="s">
        <v>144</v>
      </c>
      <c r="B28" s="121">
        <v>2</v>
      </c>
      <c r="C28" s="120">
        <f t="shared" si="0"/>
        <v>0.5</v>
      </c>
      <c r="D28" s="121">
        <v>2</v>
      </c>
      <c r="E28" s="120">
        <f t="shared" si="3"/>
        <v>0.5</v>
      </c>
      <c r="F28" s="62">
        <f t="shared" si="2"/>
        <v>4</v>
      </c>
    </row>
    <row r="29" spans="1:6" x14ac:dyDescent="0.2">
      <c r="A29" s="23" t="s">
        <v>145</v>
      </c>
      <c r="B29" s="121">
        <v>21</v>
      </c>
      <c r="C29" s="120">
        <f t="shared" si="0"/>
        <v>0.80769230769230771</v>
      </c>
      <c r="D29" s="121">
        <v>5</v>
      </c>
      <c r="E29" s="120">
        <f t="shared" si="3"/>
        <v>0.19230769230769232</v>
      </c>
      <c r="F29" s="62">
        <f t="shared" si="2"/>
        <v>26</v>
      </c>
    </row>
    <row r="30" spans="1:6" x14ac:dyDescent="0.2">
      <c r="B30" s="121"/>
      <c r="C30" s="120"/>
      <c r="D30" s="121"/>
      <c r="E30" s="120"/>
      <c r="F30" s="62"/>
    </row>
    <row r="31" spans="1:6" x14ac:dyDescent="0.2">
      <c r="A31" s="39" t="s">
        <v>55</v>
      </c>
      <c r="B31" s="121"/>
      <c r="C31" s="120"/>
      <c r="D31" s="121"/>
      <c r="E31" s="120"/>
      <c r="F31" s="62"/>
    </row>
    <row r="32" spans="1:6" x14ac:dyDescent="0.2">
      <c r="A32" s="23" t="s">
        <v>131</v>
      </c>
      <c r="B32" s="121">
        <v>14</v>
      </c>
      <c r="C32" s="120">
        <f t="shared" si="0"/>
        <v>0.93333333333333335</v>
      </c>
      <c r="D32" s="121">
        <v>1</v>
      </c>
      <c r="E32" s="120">
        <f t="shared" ref="E32:E79" si="4">D32/F32</f>
        <v>6.6666666666666666E-2</v>
      </c>
      <c r="F32" s="62">
        <f t="shared" si="2"/>
        <v>15</v>
      </c>
    </row>
    <row r="33" spans="1:6" x14ac:dyDescent="0.2">
      <c r="A33" s="23" t="s">
        <v>57</v>
      </c>
      <c r="B33" s="121"/>
      <c r="C33" s="120"/>
      <c r="D33" s="121">
        <v>1</v>
      </c>
      <c r="E33" s="120">
        <f t="shared" si="4"/>
        <v>1</v>
      </c>
      <c r="F33" s="62">
        <f t="shared" si="2"/>
        <v>1</v>
      </c>
    </row>
    <row r="34" spans="1:6" x14ac:dyDescent="0.2">
      <c r="A34" s="23" t="s">
        <v>132</v>
      </c>
      <c r="B34" s="121">
        <v>4</v>
      </c>
      <c r="C34" s="120">
        <f t="shared" si="0"/>
        <v>0.8</v>
      </c>
      <c r="D34" s="121">
        <v>1</v>
      </c>
      <c r="E34" s="120">
        <f t="shared" si="4"/>
        <v>0.2</v>
      </c>
      <c r="F34" s="62">
        <f t="shared" si="2"/>
        <v>5</v>
      </c>
    </row>
    <row r="35" spans="1:6" x14ac:dyDescent="0.2">
      <c r="A35" s="23" t="s">
        <v>32</v>
      </c>
      <c r="B35" s="121">
        <v>19</v>
      </c>
      <c r="C35" s="120">
        <f t="shared" si="0"/>
        <v>0.90476190476190477</v>
      </c>
      <c r="D35" s="121">
        <v>2</v>
      </c>
      <c r="E35" s="120">
        <f t="shared" si="4"/>
        <v>9.5238095238095233E-2</v>
      </c>
      <c r="F35" s="62">
        <f t="shared" si="2"/>
        <v>21</v>
      </c>
    </row>
    <row r="36" spans="1:6" x14ac:dyDescent="0.2">
      <c r="A36" s="23" t="s">
        <v>293</v>
      </c>
      <c r="B36" s="121">
        <v>18</v>
      </c>
      <c r="C36" s="120">
        <f t="shared" si="0"/>
        <v>0.94736842105263153</v>
      </c>
      <c r="D36" s="121">
        <v>1</v>
      </c>
      <c r="E36" s="120">
        <f t="shared" si="4"/>
        <v>5.2631578947368418E-2</v>
      </c>
      <c r="F36" s="62">
        <f t="shared" si="2"/>
        <v>19</v>
      </c>
    </row>
    <row r="37" spans="1:6" x14ac:dyDescent="0.2">
      <c r="A37" s="23" t="s">
        <v>63</v>
      </c>
      <c r="B37" s="121">
        <v>13</v>
      </c>
      <c r="C37" s="120">
        <f t="shared" si="0"/>
        <v>0.68421052631578949</v>
      </c>
      <c r="D37" s="121">
        <v>6</v>
      </c>
      <c r="E37" s="120">
        <f t="shared" si="4"/>
        <v>0.31578947368421051</v>
      </c>
      <c r="F37" s="62">
        <f t="shared" si="2"/>
        <v>19</v>
      </c>
    </row>
    <row r="38" spans="1:6" x14ac:dyDescent="0.2">
      <c r="A38" s="23" t="s">
        <v>61</v>
      </c>
      <c r="B38" s="121">
        <v>2</v>
      </c>
      <c r="C38" s="120">
        <f t="shared" si="0"/>
        <v>0.66666666666666663</v>
      </c>
      <c r="D38" s="121">
        <v>1</v>
      </c>
      <c r="E38" s="120">
        <f t="shared" si="4"/>
        <v>0.33333333333333331</v>
      </c>
      <c r="F38" s="62">
        <f t="shared" si="2"/>
        <v>3</v>
      </c>
    </row>
    <row r="39" spans="1:6" x14ac:dyDescent="0.2">
      <c r="A39" s="23" t="s">
        <v>65</v>
      </c>
      <c r="B39" s="121">
        <v>5</v>
      </c>
      <c r="C39" s="120">
        <f t="shared" si="0"/>
        <v>0.83333333333333337</v>
      </c>
      <c r="D39" s="121">
        <v>1</v>
      </c>
      <c r="E39" s="120">
        <f t="shared" si="4"/>
        <v>0.16666666666666666</v>
      </c>
      <c r="F39" s="62">
        <f t="shared" si="2"/>
        <v>6</v>
      </c>
    </row>
    <row r="40" spans="1:6" x14ac:dyDescent="0.2">
      <c r="A40" s="23" t="s">
        <v>67</v>
      </c>
      <c r="B40" s="121">
        <v>11</v>
      </c>
      <c r="C40" s="120">
        <f t="shared" si="0"/>
        <v>0.91666666666666663</v>
      </c>
      <c r="D40" s="121">
        <v>1</v>
      </c>
      <c r="E40" s="120">
        <f t="shared" si="4"/>
        <v>8.3333333333333329E-2</v>
      </c>
      <c r="F40" s="62">
        <f t="shared" si="2"/>
        <v>12</v>
      </c>
    </row>
    <row r="41" spans="1:6" x14ac:dyDescent="0.2">
      <c r="A41" s="23" t="s">
        <v>134</v>
      </c>
      <c r="B41" s="121">
        <v>0</v>
      </c>
      <c r="C41" s="120"/>
      <c r="D41" s="121">
        <v>0</v>
      </c>
      <c r="E41" s="120"/>
      <c r="F41" s="62">
        <f t="shared" si="2"/>
        <v>0</v>
      </c>
    </row>
    <row r="42" spans="1:6" x14ac:dyDescent="0.2">
      <c r="A42" s="23" t="s">
        <v>135</v>
      </c>
      <c r="B42" s="121">
        <v>4</v>
      </c>
      <c r="C42" s="120">
        <f t="shared" si="0"/>
        <v>1</v>
      </c>
      <c r="D42" s="121">
        <v>0</v>
      </c>
      <c r="E42" s="120">
        <f t="shared" si="4"/>
        <v>0</v>
      </c>
      <c r="F42" s="62">
        <f t="shared" si="2"/>
        <v>4</v>
      </c>
    </row>
    <row r="43" spans="1:6" x14ac:dyDescent="0.2">
      <c r="A43" s="23" t="s">
        <v>71</v>
      </c>
      <c r="B43" s="121">
        <v>854</v>
      </c>
      <c r="C43" s="120">
        <f t="shared" si="0"/>
        <v>0.88773388773388773</v>
      </c>
      <c r="D43" s="121">
        <v>108</v>
      </c>
      <c r="E43" s="120">
        <f t="shared" si="4"/>
        <v>0.11226611226611227</v>
      </c>
      <c r="F43" s="62">
        <f t="shared" si="2"/>
        <v>962</v>
      </c>
    </row>
    <row r="44" spans="1:6" x14ac:dyDescent="0.2">
      <c r="A44" s="23" t="s">
        <v>153</v>
      </c>
      <c r="B44" s="121">
        <v>1349</v>
      </c>
      <c r="C44" s="120">
        <f t="shared" si="0"/>
        <v>0.84736180904522618</v>
      </c>
      <c r="D44" s="121">
        <v>243</v>
      </c>
      <c r="E44" s="120">
        <f t="shared" si="4"/>
        <v>0.15263819095477388</v>
      </c>
      <c r="F44" s="62">
        <f t="shared" si="2"/>
        <v>1592</v>
      </c>
    </row>
    <row r="45" spans="1:6" x14ac:dyDescent="0.2">
      <c r="A45" s="23" t="s">
        <v>42</v>
      </c>
      <c r="B45" s="121">
        <v>43</v>
      </c>
      <c r="C45" s="120">
        <f t="shared" si="0"/>
        <v>0.79629629629629628</v>
      </c>
      <c r="D45" s="121">
        <v>11</v>
      </c>
      <c r="E45" s="120">
        <f t="shared" si="4"/>
        <v>0.20370370370370369</v>
      </c>
      <c r="F45" s="62">
        <f t="shared" si="2"/>
        <v>54</v>
      </c>
    </row>
    <row r="46" spans="1:6" x14ac:dyDescent="0.2">
      <c r="A46" s="23" t="s">
        <v>44</v>
      </c>
      <c r="B46" s="121">
        <v>37</v>
      </c>
      <c r="C46" s="120">
        <f t="shared" si="0"/>
        <v>0.84090909090909094</v>
      </c>
      <c r="D46" s="121">
        <v>7</v>
      </c>
      <c r="E46" s="120">
        <f t="shared" si="4"/>
        <v>0.15909090909090909</v>
      </c>
      <c r="F46" s="62">
        <f t="shared" si="2"/>
        <v>44</v>
      </c>
    </row>
    <row r="47" spans="1:6" x14ac:dyDescent="0.2">
      <c r="A47" s="23" t="s">
        <v>7</v>
      </c>
      <c r="B47" s="122">
        <v>65</v>
      </c>
      <c r="C47" s="120">
        <f t="shared" si="0"/>
        <v>0.83333333333333337</v>
      </c>
      <c r="D47" s="122">
        <v>13</v>
      </c>
      <c r="E47" s="120">
        <f t="shared" si="4"/>
        <v>0.16666666666666666</v>
      </c>
      <c r="F47" s="62">
        <f t="shared" si="2"/>
        <v>78</v>
      </c>
    </row>
    <row r="48" spans="1:6" x14ac:dyDescent="0.2">
      <c r="A48" s="23" t="s">
        <v>137</v>
      </c>
      <c r="B48" s="122">
        <v>21</v>
      </c>
      <c r="C48" s="120">
        <f t="shared" si="0"/>
        <v>0.80769230769230771</v>
      </c>
      <c r="D48" s="122">
        <v>5</v>
      </c>
      <c r="E48" s="120">
        <f>D48/F48</f>
        <v>0.19230769230769232</v>
      </c>
      <c r="F48" s="62">
        <f t="shared" si="2"/>
        <v>26</v>
      </c>
    </row>
    <row r="49" spans="1:6" x14ac:dyDescent="0.2">
      <c r="A49" s="23" t="s">
        <v>138</v>
      </c>
      <c r="B49" s="122">
        <v>43</v>
      </c>
      <c r="C49" s="120">
        <f t="shared" si="0"/>
        <v>0.89583333333333337</v>
      </c>
      <c r="D49" s="122">
        <v>5</v>
      </c>
      <c r="E49" s="120">
        <f t="shared" si="4"/>
        <v>0.10416666666666667</v>
      </c>
      <c r="F49" s="62">
        <f t="shared" si="2"/>
        <v>48</v>
      </c>
    </row>
    <row r="50" spans="1:6" x14ac:dyDescent="0.2">
      <c r="A50" s="23" t="s">
        <v>142</v>
      </c>
      <c r="B50" s="122">
        <v>195</v>
      </c>
      <c r="C50" s="120">
        <f t="shared" si="0"/>
        <v>0.86283185840707965</v>
      </c>
      <c r="D50" s="122">
        <v>31</v>
      </c>
      <c r="E50" s="120">
        <f t="shared" si="4"/>
        <v>0.13716814159292035</v>
      </c>
      <c r="F50" s="62">
        <f t="shared" si="2"/>
        <v>226</v>
      </c>
    </row>
    <row r="51" spans="1:6" x14ac:dyDescent="0.2">
      <c r="A51" s="23" t="s">
        <v>294</v>
      </c>
      <c r="B51" s="122">
        <v>1</v>
      </c>
      <c r="C51" s="120">
        <f t="shared" si="0"/>
        <v>1</v>
      </c>
      <c r="D51" s="122"/>
      <c r="E51" s="120"/>
      <c r="F51" s="62">
        <f t="shared" si="2"/>
        <v>1</v>
      </c>
    </row>
    <row r="52" spans="1:6" ht="14.25" x14ac:dyDescent="0.2">
      <c r="A52" s="23" t="s">
        <v>394</v>
      </c>
      <c r="B52" s="122">
        <v>8</v>
      </c>
      <c r="C52" s="120">
        <f t="shared" si="0"/>
        <v>1</v>
      </c>
      <c r="D52" s="122"/>
      <c r="E52" s="120"/>
      <c r="F52" s="62">
        <f t="shared" si="2"/>
        <v>8</v>
      </c>
    </row>
    <row r="53" spans="1:6" x14ac:dyDescent="0.2">
      <c r="A53" s="23" t="s">
        <v>154</v>
      </c>
      <c r="B53" s="122">
        <v>13</v>
      </c>
      <c r="C53" s="120">
        <f t="shared" si="0"/>
        <v>0.8666666666666667</v>
      </c>
      <c r="D53" s="122">
        <v>2</v>
      </c>
      <c r="E53" s="120">
        <f t="shared" si="4"/>
        <v>0.13333333333333333</v>
      </c>
      <c r="F53" s="62">
        <f t="shared" si="2"/>
        <v>15</v>
      </c>
    </row>
    <row r="54" spans="1:6" x14ac:dyDescent="0.2">
      <c r="A54" s="23" t="s">
        <v>139</v>
      </c>
      <c r="B54" s="122">
        <v>2</v>
      </c>
      <c r="C54" s="120">
        <f t="shared" si="0"/>
        <v>1</v>
      </c>
      <c r="D54" s="122"/>
      <c r="E54" s="120"/>
      <c r="F54" s="62">
        <f t="shared" si="2"/>
        <v>2</v>
      </c>
    </row>
    <row r="55" spans="1:6" x14ac:dyDescent="0.2">
      <c r="A55" s="23" t="s">
        <v>82</v>
      </c>
      <c r="B55" s="122">
        <v>60</v>
      </c>
      <c r="C55" s="120">
        <f t="shared" si="0"/>
        <v>0.86956521739130432</v>
      </c>
      <c r="D55" s="122">
        <v>9</v>
      </c>
      <c r="E55" s="120">
        <f t="shared" si="4"/>
        <v>0.13043478260869565</v>
      </c>
      <c r="F55" s="62">
        <f t="shared" si="2"/>
        <v>69</v>
      </c>
    </row>
    <row r="56" spans="1:6" ht="14.25" x14ac:dyDescent="0.2">
      <c r="A56" s="23" t="s">
        <v>395</v>
      </c>
      <c r="B56" s="122">
        <v>3</v>
      </c>
      <c r="C56" s="120">
        <f t="shared" si="0"/>
        <v>0.75</v>
      </c>
      <c r="D56" s="122">
        <v>1</v>
      </c>
      <c r="E56" s="120">
        <f t="shared" si="4"/>
        <v>0.25</v>
      </c>
      <c r="F56" s="62">
        <f t="shared" si="2"/>
        <v>4</v>
      </c>
    </row>
    <row r="57" spans="1:6" x14ac:dyDescent="0.2">
      <c r="A57" s="23" t="s">
        <v>10</v>
      </c>
      <c r="B57" s="122">
        <v>388</v>
      </c>
      <c r="C57" s="120">
        <f t="shared" si="0"/>
        <v>0.8584070796460177</v>
      </c>
      <c r="D57" s="122">
        <v>64</v>
      </c>
      <c r="E57" s="120">
        <f t="shared" si="4"/>
        <v>0.1415929203539823</v>
      </c>
      <c r="F57" s="62">
        <f t="shared" si="2"/>
        <v>452</v>
      </c>
    </row>
    <row r="58" spans="1:6" x14ac:dyDescent="0.2">
      <c r="A58" s="23" t="s">
        <v>89</v>
      </c>
      <c r="B58" s="122">
        <v>212</v>
      </c>
      <c r="C58" s="120">
        <f t="shared" si="0"/>
        <v>0.8796680497925311</v>
      </c>
      <c r="D58" s="122">
        <v>29</v>
      </c>
      <c r="E58" s="120">
        <f t="shared" si="4"/>
        <v>0.12033195020746888</v>
      </c>
      <c r="F58" s="62">
        <f t="shared" si="2"/>
        <v>241</v>
      </c>
    </row>
    <row r="59" spans="1:6" x14ac:dyDescent="0.2">
      <c r="A59" s="23" t="s">
        <v>93</v>
      </c>
      <c r="B59" s="122">
        <v>20</v>
      </c>
      <c r="C59" s="120">
        <f t="shared" si="0"/>
        <v>0.95238095238095233</v>
      </c>
      <c r="D59" s="122">
        <v>1</v>
      </c>
      <c r="E59" s="120">
        <f t="shared" si="4"/>
        <v>4.7619047619047616E-2</v>
      </c>
      <c r="F59" s="62">
        <f t="shared" si="2"/>
        <v>21</v>
      </c>
    </row>
    <row r="60" spans="1:6" x14ac:dyDescent="0.2">
      <c r="A60" s="23" t="s">
        <v>78</v>
      </c>
      <c r="B60" s="84">
        <v>0</v>
      </c>
      <c r="C60" s="120"/>
      <c r="D60" s="122">
        <v>0</v>
      </c>
      <c r="E60" s="120"/>
      <c r="F60" s="62">
        <f t="shared" si="2"/>
        <v>0</v>
      </c>
    </row>
    <row r="61" spans="1:6" x14ac:dyDescent="0.2">
      <c r="B61" s="84"/>
      <c r="C61" s="120"/>
      <c r="D61" s="122"/>
      <c r="E61" s="120"/>
      <c r="F61" s="62"/>
    </row>
    <row r="62" spans="1:6" ht="14.25" x14ac:dyDescent="0.2">
      <c r="A62" s="39" t="s">
        <v>579</v>
      </c>
      <c r="B62" s="143"/>
      <c r="C62" s="197"/>
      <c r="D62" s="143"/>
      <c r="E62" s="197"/>
      <c r="F62" s="198"/>
    </row>
    <row r="63" spans="1:6" x14ac:dyDescent="0.2">
      <c r="A63" s="23" t="s">
        <v>189</v>
      </c>
      <c r="B63" s="84">
        <v>14</v>
      </c>
      <c r="C63" s="120">
        <f t="shared" si="0"/>
        <v>0.77777777777777779</v>
      </c>
      <c r="D63" s="84">
        <v>4</v>
      </c>
      <c r="E63" s="120">
        <f t="shared" si="4"/>
        <v>0.22222222222222221</v>
      </c>
      <c r="F63" s="62">
        <f t="shared" si="2"/>
        <v>18</v>
      </c>
    </row>
    <row r="64" spans="1:6" x14ac:dyDescent="0.2">
      <c r="A64" s="23" t="s">
        <v>296</v>
      </c>
      <c r="B64" s="126">
        <v>0</v>
      </c>
      <c r="C64" s="120"/>
      <c r="D64" s="84">
        <v>0</v>
      </c>
      <c r="E64" s="120"/>
      <c r="F64" s="62">
        <f t="shared" si="2"/>
        <v>0</v>
      </c>
    </row>
    <row r="65" spans="1:6" x14ac:dyDescent="0.2">
      <c r="A65" s="23" t="s">
        <v>180</v>
      </c>
      <c r="B65" s="84">
        <v>15</v>
      </c>
      <c r="C65" s="120">
        <f t="shared" si="0"/>
        <v>1</v>
      </c>
      <c r="D65" s="84"/>
      <c r="E65" s="120"/>
      <c r="F65" s="62">
        <f t="shared" si="2"/>
        <v>15</v>
      </c>
    </row>
    <row r="66" spans="1:6" x14ac:dyDescent="0.2">
      <c r="B66" s="84"/>
      <c r="C66" s="120"/>
      <c r="D66" s="84"/>
      <c r="E66" s="120"/>
      <c r="F66" s="62"/>
    </row>
    <row r="67" spans="1:6" x14ac:dyDescent="0.2">
      <c r="A67" s="68" t="s">
        <v>408</v>
      </c>
      <c r="B67" s="116"/>
      <c r="C67" s="236"/>
      <c r="D67" s="116"/>
      <c r="E67" s="236"/>
      <c r="F67" s="125"/>
    </row>
    <row r="68" spans="1:6" ht="14.25" x14ac:dyDescent="0.2">
      <c r="A68" s="23" t="s">
        <v>553</v>
      </c>
      <c r="B68" s="84">
        <v>7</v>
      </c>
      <c r="C68" s="120">
        <f>B68/F68</f>
        <v>0.7</v>
      </c>
      <c r="D68" s="84">
        <v>3</v>
      </c>
      <c r="E68" s="120">
        <f>D68/F68</f>
        <v>0.3</v>
      </c>
      <c r="F68" s="62">
        <f>SUM(B68,D68)</f>
        <v>10</v>
      </c>
    </row>
    <row r="69" spans="1:6" ht="14.25" x14ac:dyDescent="0.2">
      <c r="A69" s="23" t="s">
        <v>558</v>
      </c>
      <c r="B69" s="84">
        <v>16</v>
      </c>
      <c r="C69" s="120">
        <f>B69/F69</f>
        <v>0.76190476190476186</v>
      </c>
      <c r="D69" s="84">
        <v>5</v>
      </c>
      <c r="E69" s="120">
        <f>D69/F69</f>
        <v>0.23809523809523808</v>
      </c>
      <c r="F69" s="62">
        <f>SUM(B69,D69)</f>
        <v>21</v>
      </c>
    </row>
    <row r="70" spans="1:6" x14ac:dyDescent="0.2">
      <c r="B70" s="84"/>
      <c r="C70" s="120"/>
      <c r="D70" s="84"/>
      <c r="E70" s="120"/>
      <c r="F70" s="62"/>
    </row>
    <row r="71" spans="1:6" ht="14.25" x14ac:dyDescent="0.2">
      <c r="A71" s="64" t="s">
        <v>308</v>
      </c>
      <c r="B71" s="123"/>
      <c r="C71" s="124"/>
      <c r="D71" s="123"/>
      <c r="E71" s="124"/>
      <c r="F71" s="125"/>
    </row>
    <row r="72" spans="1:6" x14ac:dyDescent="0.2">
      <c r="A72" s="23" t="s">
        <v>183</v>
      </c>
      <c r="B72" s="84">
        <v>132</v>
      </c>
      <c r="C72" s="120">
        <f>B72/F72</f>
        <v>0.89795918367346939</v>
      </c>
      <c r="D72" s="84">
        <v>15</v>
      </c>
      <c r="E72" s="120">
        <f>D72/F72</f>
        <v>0.10204081632653061</v>
      </c>
      <c r="F72" s="62">
        <f>B72+D72</f>
        <v>147</v>
      </c>
    </row>
    <row r="73" spans="1:6" x14ac:dyDescent="0.2">
      <c r="A73" s="23" t="s">
        <v>184</v>
      </c>
      <c r="B73" s="126">
        <v>1734</v>
      </c>
      <c r="C73" s="120">
        <f>B73/F73</f>
        <v>0.88154550076258265</v>
      </c>
      <c r="D73" s="84">
        <v>233</v>
      </c>
      <c r="E73" s="120">
        <f>D73/F73</f>
        <v>0.11845449923741738</v>
      </c>
      <c r="F73" s="62">
        <f>B73+D73</f>
        <v>1967</v>
      </c>
    </row>
    <row r="74" spans="1:6" x14ac:dyDescent="0.2">
      <c r="B74" s="84"/>
      <c r="C74" s="120"/>
      <c r="D74" s="84"/>
      <c r="E74" s="120"/>
      <c r="F74" s="62"/>
    </row>
    <row r="75" spans="1:6" ht="14.25" x14ac:dyDescent="0.2">
      <c r="A75" s="64" t="s">
        <v>188</v>
      </c>
      <c r="B75" s="125"/>
      <c r="C75" s="124"/>
      <c r="D75" s="125"/>
      <c r="E75" s="124"/>
      <c r="F75" s="125"/>
    </row>
    <row r="76" spans="1:6" x14ac:dyDescent="0.2">
      <c r="A76" s="84" t="s">
        <v>200</v>
      </c>
      <c r="B76" s="126">
        <v>17</v>
      </c>
      <c r="C76" s="120">
        <f t="shared" si="0"/>
        <v>1</v>
      </c>
      <c r="D76" s="126"/>
      <c r="E76" s="120"/>
      <c r="F76" s="62">
        <f t="shared" si="2"/>
        <v>17</v>
      </c>
    </row>
    <row r="77" spans="1:6" x14ac:dyDescent="0.2">
      <c r="A77" s="98" t="s">
        <v>528</v>
      </c>
      <c r="B77" s="99">
        <v>77</v>
      </c>
      <c r="C77" s="199">
        <f>B77/F77</f>
        <v>0.89534883720930236</v>
      </c>
      <c r="D77" s="99">
        <v>9</v>
      </c>
      <c r="E77" s="199">
        <f>D77/F77</f>
        <v>0.10465116279069768</v>
      </c>
      <c r="F77" s="130">
        <f>SUM(B77,D77)</f>
        <v>86</v>
      </c>
    </row>
    <row r="78" spans="1:6" x14ac:dyDescent="0.2">
      <c r="A78" s="84"/>
      <c r="B78" s="84"/>
      <c r="C78" s="120"/>
      <c r="D78" s="84"/>
      <c r="E78" s="120"/>
      <c r="F78" s="62"/>
    </row>
    <row r="79" spans="1:6" x14ac:dyDescent="0.2">
      <c r="A79" s="127" t="s">
        <v>186</v>
      </c>
      <c r="B79" s="128">
        <f>SUM(B6:B77)</f>
        <v>14065</v>
      </c>
      <c r="C79" s="129">
        <f t="shared" si="0"/>
        <v>0.8417115499700778</v>
      </c>
      <c r="D79" s="128">
        <f>SUM(D6:D77)</f>
        <v>2645</v>
      </c>
      <c r="E79" s="129">
        <f t="shared" si="4"/>
        <v>0.1582884500299222</v>
      </c>
      <c r="F79" s="130">
        <f>SUM(F6:F77)</f>
        <v>16710</v>
      </c>
    </row>
    <row r="80" spans="1:6" ht="19.5" customHeight="1" x14ac:dyDescent="0.2">
      <c r="A80" s="312" t="s">
        <v>573</v>
      </c>
      <c r="B80" s="312"/>
      <c r="C80" s="312"/>
      <c r="D80" s="312"/>
      <c r="E80" s="327"/>
      <c r="F80" s="194"/>
    </row>
    <row r="81" spans="1:11" x14ac:dyDescent="0.2">
      <c r="F81" s="193"/>
      <c r="G81" s="193"/>
      <c r="H81" s="193"/>
      <c r="I81" s="193"/>
      <c r="J81" s="193"/>
    </row>
    <row r="82" spans="1:11" ht="27" customHeight="1" x14ac:dyDescent="0.2">
      <c r="A82" s="322" t="s">
        <v>396</v>
      </c>
      <c r="B82" s="322"/>
      <c r="C82" s="322"/>
      <c r="D82" s="322"/>
      <c r="E82" s="322"/>
      <c r="F82" s="322"/>
      <c r="G82" s="322"/>
      <c r="H82" s="192"/>
      <c r="I82" s="192"/>
      <c r="J82" s="192"/>
    </row>
    <row r="83" spans="1:11" ht="14.25" x14ac:dyDescent="0.2">
      <c r="A83" s="295" t="s">
        <v>580</v>
      </c>
      <c r="B83" s="295"/>
      <c r="C83" s="295"/>
      <c r="D83" s="295"/>
      <c r="E83" s="295"/>
      <c r="F83" s="295"/>
      <c r="G83" s="295"/>
      <c r="H83" s="295"/>
      <c r="I83" s="295"/>
      <c r="J83" s="295"/>
    </row>
    <row r="84" spans="1:11" customFormat="1" ht="14.25" x14ac:dyDescent="0.2">
      <c r="A84" s="295" t="s">
        <v>567</v>
      </c>
      <c r="B84" s="295"/>
      <c r="C84" s="295"/>
      <c r="D84" s="295"/>
      <c r="E84" s="295"/>
      <c r="F84" s="295"/>
      <c r="G84" s="295"/>
      <c r="H84" s="295"/>
      <c r="I84" s="295"/>
      <c r="J84" s="295"/>
      <c r="K84" s="23"/>
    </row>
    <row r="85" spans="1:11" customFormat="1" ht="27.75" customHeight="1" x14ac:dyDescent="0.2">
      <c r="A85" s="322" t="s">
        <v>570</v>
      </c>
      <c r="B85" s="322"/>
      <c r="C85" s="322"/>
      <c r="D85" s="322"/>
      <c r="E85" s="322"/>
      <c r="F85" s="322"/>
      <c r="G85" s="322"/>
      <c r="H85" s="246"/>
      <c r="I85" s="246"/>
      <c r="J85" s="246"/>
      <c r="K85" s="23"/>
    </row>
    <row r="86" spans="1:11" ht="26.25" customHeight="1" x14ac:dyDescent="0.2">
      <c r="A86" s="322" t="s">
        <v>310</v>
      </c>
      <c r="B86" s="322"/>
      <c r="C86" s="322"/>
      <c r="D86" s="322"/>
      <c r="E86" s="322"/>
      <c r="F86" s="322"/>
      <c r="G86" s="322"/>
      <c r="H86" s="27"/>
      <c r="I86" s="27"/>
      <c r="J86" s="27"/>
    </row>
    <row r="87" spans="1:11" ht="27" customHeight="1" x14ac:dyDescent="0.2">
      <c r="A87" s="322" t="s">
        <v>559</v>
      </c>
      <c r="B87" s="322"/>
      <c r="C87" s="322"/>
      <c r="D87" s="322"/>
      <c r="E87" s="322"/>
      <c r="F87" s="322"/>
      <c r="G87" s="322"/>
      <c r="H87"/>
      <c r="I87"/>
      <c r="J87"/>
    </row>
    <row r="89" spans="1:11" ht="13.5" x14ac:dyDescent="0.25">
      <c r="A89" s="268" t="s">
        <v>581</v>
      </c>
    </row>
  </sheetData>
  <mergeCells count="11">
    <mergeCell ref="A83:J83"/>
    <mergeCell ref="A82:G82"/>
    <mergeCell ref="A87:G87"/>
    <mergeCell ref="A1:F1"/>
    <mergeCell ref="B2:E2"/>
    <mergeCell ref="B3:C3"/>
    <mergeCell ref="D3:E3"/>
    <mergeCell ref="A80:E80"/>
    <mergeCell ref="A86:G86"/>
    <mergeCell ref="A84:J84"/>
    <mergeCell ref="A85:G8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16" zoomScaleNormal="100" workbookViewId="0">
      <selection activeCell="A24" sqref="A24"/>
    </sheetView>
  </sheetViews>
  <sheetFormatPr defaultRowHeight="12.75" x14ac:dyDescent="0.2"/>
  <cols>
    <col min="1" max="1" width="38.85546875" customWidth="1"/>
    <col min="2" max="6" width="8.7109375" customWidth="1"/>
  </cols>
  <sheetData>
    <row r="1" spans="1:6" ht="28.5" customHeight="1" thickBot="1" x14ac:dyDescent="0.25">
      <c r="A1" s="328" t="s">
        <v>212</v>
      </c>
      <c r="B1" s="329"/>
      <c r="C1" s="329"/>
      <c r="D1" s="329"/>
      <c r="E1" s="329"/>
      <c r="F1" s="329"/>
    </row>
    <row r="2" spans="1:6" ht="13.5" thickBot="1" x14ac:dyDescent="0.25">
      <c r="A2" s="112"/>
      <c r="B2" s="330" t="s">
        <v>159</v>
      </c>
      <c r="C2" s="330"/>
      <c r="D2" s="330"/>
      <c r="E2" s="330"/>
      <c r="F2" s="131"/>
    </row>
    <row r="3" spans="1:6" ht="26.25" customHeight="1" x14ac:dyDescent="0.2">
      <c r="A3" s="136" t="s">
        <v>19</v>
      </c>
      <c r="B3" s="331" t="s">
        <v>173</v>
      </c>
      <c r="C3" s="331"/>
      <c r="D3" s="331" t="s">
        <v>174</v>
      </c>
      <c r="E3" s="331"/>
      <c r="F3" s="137" t="s">
        <v>12</v>
      </c>
    </row>
    <row r="4" spans="1:6" x14ac:dyDescent="0.2">
      <c r="A4" s="132" t="s">
        <v>160</v>
      </c>
      <c r="B4" s="131"/>
      <c r="C4" s="131"/>
      <c r="D4" s="131"/>
      <c r="E4" s="131"/>
      <c r="F4" s="133"/>
    </row>
    <row r="5" spans="1:6" x14ac:dyDescent="0.2">
      <c r="A5" s="25" t="s">
        <v>196</v>
      </c>
      <c r="B5" s="135">
        <v>308</v>
      </c>
      <c r="C5" s="61">
        <f>B5/F5</f>
        <v>0.76616915422885568</v>
      </c>
      <c r="D5" s="135">
        <v>94</v>
      </c>
      <c r="E5" s="61">
        <f>D5/F5</f>
        <v>0.23383084577114427</v>
      </c>
      <c r="F5" s="48">
        <f>SUM(B5,D5)</f>
        <v>402</v>
      </c>
    </row>
    <row r="6" spans="1:6" x14ac:dyDescent="0.2">
      <c r="A6" s="25" t="s">
        <v>194</v>
      </c>
      <c r="B6" s="135">
        <v>200</v>
      </c>
      <c r="C6" s="61">
        <f>B6/F6</f>
        <v>0.78125</v>
      </c>
      <c r="D6" s="135">
        <v>56</v>
      </c>
      <c r="E6" s="61">
        <f>D6/F6</f>
        <v>0.21875</v>
      </c>
      <c r="F6" s="48">
        <f>SUM(B6,D6)</f>
        <v>256</v>
      </c>
    </row>
    <row r="7" spans="1:6" x14ac:dyDescent="0.2">
      <c r="A7" s="173" t="s">
        <v>197</v>
      </c>
      <c r="B7" s="135">
        <v>187</v>
      </c>
      <c r="C7" s="61">
        <f>B7/F7</f>
        <v>0.72762645914396884</v>
      </c>
      <c r="D7" s="135">
        <v>70</v>
      </c>
      <c r="E7" s="61">
        <f>D7/F7</f>
        <v>0.2723735408560311</v>
      </c>
      <c r="F7" s="48">
        <f>SUM(B7,D7)</f>
        <v>257</v>
      </c>
    </row>
    <row r="8" spans="1:6" ht="12.75" customHeight="1" x14ac:dyDescent="0.2">
      <c r="A8" s="173" t="s">
        <v>195</v>
      </c>
      <c r="B8" s="181">
        <v>67</v>
      </c>
      <c r="C8" s="182">
        <f t="shared" ref="C8:C11" si="0">B8/F8</f>
        <v>0.72043010752688175</v>
      </c>
      <c r="D8" s="181">
        <v>26</v>
      </c>
      <c r="E8" s="182">
        <f t="shared" ref="E8:E11" si="1">D8/F8</f>
        <v>0.27956989247311825</v>
      </c>
      <c r="F8" s="183">
        <f t="shared" ref="F8:F11" si="2">SUM(B8,D8)</f>
        <v>93</v>
      </c>
    </row>
    <row r="9" spans="1:6" x14ac:dyDescent="0.2">
      <c r="A9" s="134" t="s">
        <v>169</v>
      </c>
      <c r="B9" s="135">
        <v>16</v>
      </c>
      <c r="C9" s="61">
        <f>B9/F9</f>
        <v>0.8</v>
      </c>
      <c r="D9" s="135">
        <v>4</v>
      </c>
      <c r="E9" s="61">
        <f>D9/F9</f>
        <v>0.2</v>
      </c>
      <c r="F9" s="48">
        <f>SUM(B9,D9)</f>
        <v>20</v>
      </c>
    </row>
    <row r="10" spans="1:6" x14ac:dyDescent="0.2">
      <c r="A10" s="201" t="s">
        <v>312</v>
      </c>
      <c r="B10" s="135">
        <v>11</v>
      </c>
      <c r="C10" s="61">
        <f t="shared" si="0"/>
        <v>0.73333333333333328</v>
      </c>
      <c r="D10" s="135">
        <v>4</v>
      </c>
      <c r="E10" s="61">
        <f t="shared" si="1"/>
        <v>0.26666666666666666</v>
      </c>
      <c r="F10" s="48">
        <f t="shared" si="2"/>
        <v>15</v>
      </c>
    </row>
    <row r="11" spans="1:6" x14ac:dyDescent="0.2">
      <c r="A11" s="138" t="s">
        <v>12</v>
      </c>
      <c r="B11" s="174">
        <f>SUM(B5:B10)</f>
        <v>789</v>
      </c>
      <c r="C11" s="175">
        <f t="shared" si="0"/>
        <v>0.75647171620325981</v>
      </c>
      <c r="D11" s="174">
        <f>SUM(D5:D10)</f>
        <v>254</v>
      </c>
      <c r="E11" s="175">
        <f t="shared" si="1"/>
        <v>0.24352828379674019</v>
      </c>
      <c r="F11" s="200">
        <f t="shared" si="2"/>
        <v>1043</v>
      </c>
    </row>
    <row r="12" spans="1:6" x14ac:dyDescent="0.2">
      <c r="A12" s="47"/>
      <c r="B12" s="48"/>
      <c r="C12" s="49"/>
      <c r="D12" s="48"/>
      <c r="E12" s="49"/>
      <c r="F12" s="48"/>
    </row>
    <row r="13" spans="1:6" x14ac:dyDescent="0.2">
      <c r="A13" s="132" t="s">
        <v>161</v>
      </c>
      <c r="B13" s="131"/>
      <c r="C13" s="131"/>
      <c r="D13" s="131"/>
      <c r="E13" s="131"/>
      <c r="F13" s="133"/>
    </row>
    <row r="14" spans="1:6" x14ac:dyDescent="0.2">
      <c r="A14" s="25" t="s">
        <v>196</v>
      </c>
      <c r="B14" s="135">
        <v>399</v>
      </c>
      <c r="C14" s="61">
        <f>B14/F14</f>
        <v>0.81262729124236255</v>
      </c>
      <c r="D14" s="135">
        <v>92</v>
      </c>
      <c r="E14" s="61">
        <f>D14/F14</f>
        <v>0.18737270875763748</v>
      </c>
      <c r="F14" s="48">
        <f>SUM(B14,D14)</f>
        <v>491</v>
      </c>
    </row>
    <row r="15" spans="1:6" x14ac:dyDescent="0.2">
      <c r="A15" s="25" t="s">
        <v>194</v>
      </c>
      <c r="B15" s="135">
        <v>229</v>
      </c>
      <c r="C15" s="61">
        <f>B15/F15</f>
        <v>0.77891156462585032</v>
      </c>
      <c r="D15" s="135">
        <v>65</v>
      </c>
      <c r="E15" s="61">
        <f>D15/F15</f>
        <v>0.22108843537414966</v>
      </c>
      <c r="F15" s="48">
        <f>SUM(B15,D15)</f>
        <v>294</v>
      </c>
    </row>
    <row r="16" spans="1:6" x14ac:dyDescent="0.2">
      <c r="A16" s="173" t="s">
        <v>197</v>
      </c>
      <c r="B16" s="135">
        <v>73</v>
      </c>
      <c r="C16" s="61">
        <f>B16/F16</f>
        <v>0.77659574468085102</v>
      </c>
      <c r="D16" s="135">
        <v>21</v>
      </c>
      <c r="E16" s="61">
        <f>D16/F16</f>
        <v>0.22340425531914893</v>
      </c>
      <c r="F16" s="48">
        <f>SUM(B16,D16)</f>
        <v>94</v>
      </c>
    </row>
    <row r="17" spans="1:6" ht="12.75" customHeight="1" x14ac:dyDescent="0.2">
      <c r="A17" s="173" t="s">
        <v>195</v>
      </c>
      <c r="B17" s="181">
        <v>17</v>
      </c>
      <c r="C17" s="182">
        <f t="shared" ref="C17:C20" si="3">B17/F17</f>
        <v>0.77272727272727271</v>
      </c>
      <c r="D17" s="181">
        <v>5</v>
      </c>
      <c r="E17" s="182">
        <f t="shared" ref="E17:E20" si="4">D17/F17</f>
        <v>0.22727272727272727</v>
      </c>
      <c r="F17" s="183">
        <f t="shared" ref="F17:F20" si="5">SUM(B17,D17)</f>
        <v>22</v>
      </c>
    </row>
    <row r="18" spans="1:6" x14ac:dyDescent="0.2">
      <c r="A18" s="134" t="s">
        <v>169</v>
      </c>
      <c r="B18" s="135">
        <v>57</v>
      </c>
      <c r="C18" s="61">
        <f>B18/F18</f>
        <v>0.890625</v>
      </c>
      <c r="D18" s="135">
        <v>7</v>
      </c>
      <c r="E18" s="61">
        <f>D18/F18</f>
        <v>0.109375</v>
      </c>
      <c r="F18" s="48">
        <f>SUM(B18,D18)</f>
        <v>64</v>
      </c>
    </row>
    <row r="19" spans="1:6" x14ac:dyDescent="0.2">
      <c r="A19" s="201" t="s">
        <v>312</v>
      </c>
      <c r="B19" s="135">
        <v>10</v>
      </c>
      <c r="C19" s="61">
        <f t="shared" si="3"/>
        <v>0.58823529411764708</v>
      </c>
      <c r="D19" s="135">
        <v>7</v>
      </c>
      <c r="E19" s="61">
        <f t="shared" si="4"/>
        <v>0.41176470588235292</v>
      </c>
      <c r="F19" s="48">
        <f t="shared" si="5"/>
        <v>17</v>
      </c>
    </row>
    <row r="20" spans="1:6" x14ac:dyDescent="0.2">
      <c r="A20" s="138" t="s">
        <v>12</v>
      </c>
      <c r="B20" s="174">
        <f>SUM(B14:B19)</f>
        <v>785</v>
      </c>
      <c r="C20" s="175">
        <f t="shared" si="3"/>
        <v>0.79938900203665986</v>
      </c>
      <c r="D20" s="174">
        <f>SUM(D14:D19)</f>
        <v>197</v>
      </c>
      <c r="E20" s="175">
        <f t="shared" si="4"/>
        <v>0.20061099796334012</v>
      </c>
      <c r="F20" s="174">
        <f t="shared" si="5"/>
        <v>982</v>
      </c>
    </row>
    <row r="21" spans="1:6" x14ac:dyDescent="0.2">
      <c r="A21" s="292"/>
      <c r="B21" s="292"/>
      <c r="C21" s="292"/>
      <c r="D21" s="292"/>
      <c r="E21" s="332"/>
      <c r="F21" s="50"/>
    </row>
    <row r="22" spans="1:6" ht="14.25" x14ac:dyDescent="0.2">
      <c r="A22" s="312" t="s">
        <v>573</v>
      </c>
      <c r="B22" s="312"/>
      <c r="C22" s="312"/>
      <c r="D22" s="312"/>
      <c r="E22" s="327"/>
      <c r="F22" s="50"/>
    </row>
    <row r="24" spans="1:6" ht="13.5" x14ac:dyDescent="0.25">
      <c r="A24" s="268" t="s">
        <v>581</v>
      </c>
    </row>
  </sheetData>
  <mergeCells count="6">
    <mergeCell ref="A22:E22"/>
    <mergeCell ref="A1:F1"/>
    <mergeCell ref="B2:E2"/>
    <mergeCell ref="B3:C3"/>
    <mergeCell ref="D3:E3"/>
    <mergeCell ref="A21:E2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opLeftCell="A60" zoomScaleNormal="100" workbookViewId="0">
      <selection activeCell="A95" sqref="A95"/>
    </sheetView>
  </sheetViews>
  <sheetFormatPr defaultRowHeight="12.75" x14ac:dyDescent="0.2"/>
  <cols>
    <col min="1" max="1" width="42.7109375" customWidth="1"/>
    <col min="2" max="6" width="8.7109375" customWidth="1"/>
  </cols>
  <sheetData>
    <row r="1" spans="1:6" ht="20.25" customHeight="1" thickBot="1" x14ac:dyDescent="0.25">
      <c r="A1" s="333" t="s">
        <v>213</v>
      </c>
      <c r="B1" s="333"/>
      <c r="C1" s="333"/>
      <c r="D1" s="333"/>
      <c r="E1" s="333"/>
      <c r="F1" s="333"/>
    </row>
    <row r="2" spans="1:6" ht="24.75" customHeight="1" x14ac:dyDescent="0.2">
      <c r="A2" s="145" t="s">
        <v>100</v>
      </c>
      <c r="B2" s="331" t="s">
        <v>191</v>
      </c>
      <c r="C2" s="331"/>
      <c r="D2" s="331" t="s">
        <v>192</v>
      </c>
      <c r="E2" s="331"/>
      <c r="F2" s="146" t="s">
        <v>12</v>
      </c>
    </row>
    <row r="3" spans="1:6" ht="19.5" customHeight="1" x14ac:dyDescent="0.2">
      <c r="A3" s="334" t="s">
        <v>181</v>
      </c>
      <c r="B3" s="334"/>
      <c r="C3" s="334"/>
      <c r="D3" s="334"/>
      <c r="E3" s="334"/>
      <c r="F3" s="334"/>
    </row>
    <row r="4" spans="1:6" x14ac:dyDescent="0.2">
      <c r="A4" s="140" t="s">
        <v>104</v>
      </c>
      <c r="B4" s="85"/>
      <c r="C4" s="86"/>
      <c r="D4" s="85"/>
      <c r="E4" s="86"/>
      <c r="F4" s="85"/>
    </row>
    <row r="5" spans="1:6" x14ac:dyDescent="0.2">
      <c r="A5" s="84" t="s">
        <v>32</v>
      </c>
      <c r="B5" s="141">
        <v>382</v>
      </c>
      <c r="C5" s="61">
        <f>B5/F5</f>
        <v>0.99479166666666663</v>
      </c>
      <c r="D5" s="141">
        <v>2</v>
      </c>
      <c r="E5" s="61">
        <f>D5/F5</f>
        <v>5.208333333333333E-3</v>
      </c>
      <c r="F5" s="62">
        <f>B5+D5</f>
        <v>384</v>
      </c>
    </row>
    <row r="6" spans="1:6" ht="25.5" x14ac:dyDescent="0.2">
      <c r="A6" s="195" t="s">
        <v>119</v>
      </c>
      <c r="B6" s="141">
        <v>2150</v>
      </c>
      <c r="C6" s="61">
        <f t="shared" ref="C6:C84" si="0">B6/F6</f>
        <v>0.98578633654287029</v>
      </c>
      <c r="D6" s="141">
        <v>31</v>
      </c>
      <c r="E6" s="61">
        <f t="shared" ref="E6:E84" si="1">D6/F6</f>
        <v>1.4213663457129757E-2</v>
      </c>
      <c r="F6" s="62">
        <f t="shared" ref="F6:F84" si="2">B6+D6</f>
        <v>2181</v>
      </c>
    </row>
    <row r="7" spans="1:6" ht="25.5" x14ac:dyDescent="0.2">
      <c r="A7" s="195" t="s">
        <v>120</v>
      </c>
      <c r="B7" s="141">
        <v>1408</v>
      </c>
      <c r="C7" s="61">
        <f t="shared" si="0"/>
        <v>0.97913769123783034</v>
      </c>
      <c r="D7" s="141">
        <v>30</v>
      </c>
      <c r="E7" s="61">
        <f t="shared" si="1"/>
        <v>2.0862308762169681E-2</v>
      </c>
      <c r="F7" s="62">
        <f t="shared" si="2"/>
        <v>1438</v>
      </c>
    </row>
    <row r="8" spans="1:6" x14ac:dyDescent="0.2">
      <c r="A8" s="23" t="s">
        <v>121</v>
      </c>
      <c r="B8" s="141">
        <v>1497</v>
      </c>
      <c r="C8" s="61">
        <f t="shared" si="0"/>
        <v>0.98681608437706003</v>
      </c>
      <c r="D8" s="141">
        <v>20</v>
      </c>
      <c r="E8" s="61">
        <f t="shared" si="1"/>
        <v>1.3183915622940013E-2</v>
      </c>
      <c r="F8" s="62">
        <f t="shared" si="2"/>
        <v>1517</v>
      </c>
    </row>
    <row r="9" spans="1:6" ht="25.5" x14ac:dyDescent="0.2">
      <c r="A9" s="195" t="s">
        <v>122</v>
      </c>
      <c r="B9" s="142">
        <v>2244</v>
      </c>
      <c r="C9" s="61">
        <f t="shared" si="0"/>
        <v>0.98421052631578942</v>
      </c>
      <c r="D9" s="142">
        <v>36</v>
      </c>
      <c r="E9" s="61">
        <f t="shared" si="1"/>
        <v>1.5789473684210527E-2</v>
      </c>
      <c r="F9" s="62">
        <f t="shared" si="2"/>
        <v>2280</v>
      </c>
    </row>
    <row r="10" spans="1:6" ht="25.5" x14ac:dyDescent="0.2">
      <c r="A10" s="195" t="s">
        <v>163</v>
      </c>
      <c r="B10" s="141">
        <v>2472</v>
      </c>
      <c r="C10" s="61">
        <f t="shared" si="0"/>
        <v>0.98056326854422848</v>
      </c>
      <c r="D10" s="141">
        <v>49</v>
      </c>
      <c r="E10" s="61">
        <f t="shared" si="1"/>
        <v>1.943673145577152E-2</v>
      </c>
      <c r="F10" s="62">
        <f t="shared" si="2"/>
        <v>2521</v>
      </c>
    </row>
    <row r="11" spans="1:6" ht="25.5" x14ac:dyDescent="0.2">
      <c r="A11" s="195" t="s">
        <v>123</v>
      </c>
      <c r="B11" s="141">
        <v>4323</v>
      </c>
      <c r="C11" s="61">
        <f t="shared" si="0"/>
        <v>0.98541144289947569</v>
      </c>
      <c r="D11" s="141">
        <v>64</v>
      </c>
      <c r="E11" s="61">
        <f t="shared" si="1"/>
        <v>1.4588557100524277E-2</v>
      </c>
      <c r="F11" s="62">
        <f t="shared" si="2"/>
        <v>4387</v>
      </c>
    </row>
    <row r="12" spans="1:6" x14ac:dyDescent="0.2">
      <c r="A12" s="23" t="s">
        <v>42</v>
      </c>
      <c r="B12" s="141">
        <v>437</v>
      </c>
      <c r="C12" s="61">
        <f t="shared" si="0"/>
        <v>0.99092970521541945</v>
      </c>
      <c r="D12" s="141">
        <v>4</v>
      </c>
      <c r="E12" s="61">
        <f t="shared" si="1"/>
        <v>9.0702947845804991E-3</v>
      </c>
      <c r="F12" s="62">
        <f t="shared" si="2"/>
        <v>441</v>
      </c>
    </row>
    <row r="13" spans="1:6" x14ac:dyDescent="0.2">
      <c r="A13" s="23" t="s">
        <v>44</v>
      </c>
      <c r="B13" s="141">
        <v>2459</v>
      </c>
      <c r="C13" s="61">
        <f t="shared" si="0"/>
        <v>0.99797077922077926</v>
      </c>
      <c r="D13" s="141">
        <v>5</v>
      </c>
      <c r="E13" s="61">
        <f t="shared" si="1"/>
        <v>2.029220779220779E-3</v>
      </c>
      <c r="F13" s="62">
        <f t="shared" si="2"/>
        <v>2464</v>
      </c>
    </row>
    <row r="14" spans="1:6" x14ac:dyDescent="0.2">
      <c r="A14" s="23" t="s">
        <v>36</v>
      </c>
      <c r="B14" s="141">
        <v>60</v>
      </c>
      <c r="C14" s="61">
        <f t="shared" si="0"/>
        <v>0.98360655737704916</v>
      </c>
      <c r="D14" s="141">
        <v>1</v>
      </c>
      <c r="E14" s="61">
        <f t="shared" si="1"/>
        <v>1.6393442622950821E-2</v>
      </c>
      <c r="F14" s="62">
        <f t="shared" si="2"/>
        <v>61</v>
      </c>
    </row>
    <row r="15" spans="1:6" x14ac:dyDescent="0.2">
      <c r="A15" s="23" t="s">
        <v>124</v>
      </c>
      <c r="B15" s="141">
        <v>35</v>
      </c>
      <c r="C15" s="61">
        <f t="shared" si="0"/>
        <v>1</v>
      </c>
      <c r="D15" s="141"/>
      <c r="E15" s="61"/>
      <c r="F15" s="62">
        <f t="shared" si="2"/>
        <v>35</v>
      </c>
    </row>
    <row r="16" spans="1:6" x14ac:dyDescent="0.2">
      <c r="A16" s="23" t="s">
        <v>125</v>
      </c>
      <c r="B16" s="141">
        <v>450</v>
      </c>
      <c r="C16" s="61">
        <f t="shared" si="0"/>
        <v>0.99557522123893805</v>
      </c>
      <c r="D16" s="141">
        <v>2</v>
      </c>
      <c r="E16" s="61">
        <f t="shared" si="1"/>
        <v>4.4247787610619468E-3</v>
      </c>
      <c r="F16" s="62">
        <f t="shared" si="2"/>
        <v>452</v>
      </c>
    </row>
    <row r="17" spans="1:6" x14ac:dyDescent="0.2">
      <c r="A17" s="23" t="s">
        <v>154</v>
      </c>
      <c r="B17" s="141">
        <v>1</v>
      </c>
      <c r="C17" s="61">
        <f t="shared" si="0"/>
        <v>1</v>
      </c>
      <c r="D17" s="141"/>
      <c r="E17" s="61"/>
      <c r="F17" s="62">
        <f t="shared" si="2"/>
        <v>1</v>
      </c>
    </row>
    <row r="18" spans="1:6" x14ac:dyDescent="0.2">
      <c r="A18" s="23" t="s">
        <v>48</v>
      </c>
      <c r="B18" s="141">
        <v>29</v>
      </c>
      <c r="C18" s="61">
        <f t="shared" si="0"/>
        <v>0.96666666666666667</v>
      </c>
      <c r="D18" s="141">
        <v>1</v>
      </c>
      <c r="E18" s="61">
        <f t="shared" si="1"/>
        <v>3.3333333333333333E-2</v>
      </c>
      <c r="F18" s="62">
        <f t="shared" si="2"/>
        <v>30</v>
      </c>
    </row>
    <row r="19" spans="1:6" ht="25.5" x14ac:dyDescent="0.2">
      <c r="A19" s="195" t="s">
        <v>126</v>
      </c>
      <c r="B19" s="141">
        <v>1782</v>
      </c>
      <c r="C19" s="61">
        <f t="shared" si="0"/>
        <v>0.99055030572540304</v>
      </c>
      <c r="D19" s="141">
        <v>17</v>
      </c>
      <c r="E19" s="61">
        <f t="shared" si="1"/>
        <v>9.4496942745969977E-3</v>
      </c>
      <c r="F19" s="62">
        <f t="shared" si="2"/>
        <v>1799</v>
      </c>
    </row>
    <row r="20" spans="1:6" ht="25.5" x14ac:dyDescent="0.2">
      <c r="A20" s="195" t="s">
        <v>127</v>
      </c>
      <c r="B20" s="141">
        <v>910</v>
      </c>
      <c r="C20" s="61">
        <f t="shared" si="0"/>
        <v>0.99128540305010893</v>
      </c>
      <c r="D20" s="141">
        <v>8</v>
      </c>
      <c r="E20" s="61">
        <f t="shared" si="1"/>
        <v>8.7145969498910684E-3</v>
      </c>
      <c r="F20" s="62">
        <f t="shared" si="2"/>
        <v>918</v>
      </c>
    </row>
    <row r="21" spans="1:6" x14ac:dyDescent="0.2">
      <c r="A21" s="23" t="s">
        <v>128</v>
      </c>
      <c r="B21" s="141">
        <v>1628</v>
      </c>
      <c r="C21" s="61">
        <f t="shared" si="0"/>
        <v>0.9824984912492456</v>
      </c>
      <c r="D21" s="141">
        <v>29</v>
      </c>
      <c r="E21" s="61">
        <f t="shared" si="1"/>
        <v>1.7501508750754374E-2</v>
      </c>
      <c r="F21" s="62">
        <f t="shared" si="2"/>
        <v>1657</v>
      </c>
    </row>
    <row r="22" spans="1:6" x14ac:dyDescent="0.2">
      <c r="A22" s="23" t="s">
        <v>51</v>
      </c>
      <c r="B22" s="141">
        <v>1973</v>
      </c>
      <c r="C22" s="61">
        <f t="shared" si="0"/>
        <v>0.99095931692616779</v>
      </c>
      <c r="D22" s="141">
        <v>18</v>
      </c>
      <c r="E22" s="61">
        <f t="shared" si="1"/>
        <v>9.0406830738322449E-3</v>
      </c>
      <c r="F22" s="62">
        <f t="shared" si="2"/>
        <v>1991</v>
      </c>
    </row>
    <row r="23" spans="1:6" x14ac:dyDescent="0.2">
      <c r="A23" s="23"/>
      <c r="B23" s="141"/>
      <c r="C23" s="61"/>
      <c r="D23" s="141"/>
      <c r="E23" s="61"/>
      <c r="F23" s="62"/>
    </row>
    <row r="24" spans="1:6" x14ac:dyDescent="0.2">
      <c r="A24" s="39" t="s">
        <v>199</v>
      </c>
      <c r="B24" s="141"/>
      <c r="C24" s="61"/>
      <c r="D24" s="141"/>
      <c r="E24" s="61"/>
      <c r="F24" s="62"/>
    </row>
    <row r="25" spans="1:6" x14ac:dyDescent="0.2">
      <c r="A25" s="25" t="s">
        <v>196</v>
      </c>
      <c r="B25" s="141">
        <v>253</v>
      </c>
      <c r="C25" s="61">
        <f t="shared" si="0"/>
        <v>0.98443579766536971</v>
      </c>
      <c r="D25" s="141">
        <v>4</v>
      </c>
      <c r="E25" s="61">
        <f t="shared" si="1"/>
        <v>1.556420233463035E-2</v>
      </c>
      <c r="F25" s="62">
        <f t="shared" si="2"/>
        <v>257</v>
      </c>
    </row>
    <row r="26" spans="1:6" x14ac:dyDescent="0.2">
      <c r="A26" s="25" t="s">
        <v>194</v>
      </c>
      <c r="B26" s="141">
        <v>39</v>
      </c>
      <c r="C26" s="61">
        <f t="shared" si="0"/>
        <v>0.95121951219512191</v>
      </c>
      <c r="D26" s="141">
        <v>2</v>
      </c>
      <c r="E26" s="61">
        <f t="shared" si="1"/>
        <v>4.878048780487805E-2</v>
      </c>
      <c r="F26" s="62">
        <f t="shared" si="2"/>
        <v>41</v>
      </c>
    </row>
    <row r="27" spans="1:6" x14ac:dyDescent="0.2">
      <c r="A27" s="173" t="s">
        <v>197</v>
      </c>
      <c r="B27" s="141">
        <v>9</v>
      </c>
      <c r="C27" s="61">
        <f t="shared" si="0"/>
        <v>1</v>
      </c>
      <c r="D27" s="141"/>
      <c r="E27" s="61"/>
      <c r="F27" s="62">
        <f t="shared" si="2"/>
        <v>9</v>
      </c>
    </row>
    <row r="28" spans="1:6" x14ac:dyDescent="0.2">
      <c r="A28" s="173" t="s">
        <v>195</v>
      </c>
      <c r="B28" s="141">
        <v>1</v>
      </c>
      <c r="C28" s="61">
        <f t="shared" si="0"/>
        <v>1</v>
      </c>
      <c r="D28" s="141"/>
      <c r="E28" s="61"/>
      <c r="F28" s="62">
        <f t="shared" si="2"/>
        <v>1</v>
      </c>
    </row>
    <row r="29" spans="1:6" x14ac:dyDescent="0.2">
      <c r="A29" s="23" t="s">
        <v>169</v>
      </c>
      <c r="B29" s="141">
        <v>35</v>
      </c>
      <c r="C29" s="61">
        <f t="shared" si="0"/>
        <v>0.94594594594594594</v>
      </c>
      <c r="D29" s="141">
        <v>2</v>
      </c>
      <c r="E29" s="61">
        <f t="shared" si="1"/>
        <v>5.4054054054054057E-2</v>
      </c>
      <c r="F29" s="62">
        <f t="shared" si="2"/>
        <v>37</v>
      </c>
    </row>
    <row r="30" spans="1:6" x14ac:dyDescent="0.2">
      <c r="A30" s="23" t="s">
        <v>312</v>
      </c>
      <c r="B30" s="141">
        <v>58</v>
      </c>
      <c r="C30" s="61">
        <f t="shared" si="0"/>
        <v>1</v>
      </c>
      <c r="D30" s="141"/>
      <c r="E30" s="61"/>
      <c r="F30" s="62">
        <f t="shared" si="2"/>
        <v>58</v>
      </c>
    </row>
    <row r="31" spans="1:6" x14ac:dyDescent="0.2">
      <c r="A31" s="23"/>
      <c r="B31" s="141"/>
      <c r="C31" s="61"/>
      <c r="D31" s="141"/>
      <c r="E31" s="61"/>
      <c r="F31" s="62"/>
    </row>
    <row r="32" spans="1:6" x14ac:dyDescent="0.2">
      <c r="A32" s="39" t="s">
        <v>129</v>
      </c>
      <c r="B32" s="141"/>
      <c r="C32" s="61"/>
      <c r="D32" s="141"/>
      <c r="E32" s="61"/>
      <c r="F32" s="62"/>
    </row>
    <row r="33" spans="1:6" x14ac:dyDescent="0.2">
      <c r="A33" s="40" t="s">
        <v>130</v>
      </c>
      <c r="B33" s="141">
        <v>1120</v>
      </c>
      <c r="C33" s="61">
        <f t="shared" si="0"/>
        <v>0.98331870061457416</v>
      </c>
      <c r="D33" s="141">
        <v>19</v>
      </c>
      <c r="E33" s="61">
        <f t="shared" si="1"/>
        <v>1.6681299385425813E-2</v>
      </c>
      <c r="F33" s="62">
        <f>B33+D33</f>
        <v>1139</v>
      </c>
    </row>
    <row r="34" spans="1:6" x14ac:dyDescent="0.2">
      <c r="A34" s="40" t="s">
        <v>145</v>
      </c>
      <c r="B34" s="141">
        <v>1</v>
      </c>
      <c r="C34" s="61">
        <f t="shared" si="0"/>
        <v>1</v>
      </c>
      <c r="D34" s="141"/>
      <c r="E34" s="61"/>
      <c r="F34" s="62">
        <f t="shared" si="2"/>
        <v>1</v>
      </c>
    </row>
    <row r="35" spans="1:6" x14ac:dyDescent="0.2">
      <c r="A35" s="40"/>
      <c r="B35" s="141"/>
      <c r="C35" s="61"/>
      <c r="D35" s="141"/>
      <c r="E35" s="61"/>
      <c r="F35" s="62"/>
    </row>
    <row r="36" spans="1:6" x14ac:dyDescent="0.2">
      <c r="A36" s="39" t="s">
        <v>55</v>
      </c>
      <c r="B36" s="141"/>
      <c r="C36" s="61"/>
      <c r="D36" s="141"/>
      <c r="E36" s="61"/>
      <c r="F36" s="62"/>
    </row>
    <row r="37" spans="1:6" x14ac:dyDescent="0.2">
      <c r="A37" s="23" t="s">
        <v>131</v>
      </c>
      <c r="B37" s="141">
        <v>25</v>
      </c>
      <c r="C37" s="61">
        <f t="shared" si="0"/>
        <v>0.96153846153846156</v>
      </c>
      <c r="D37" s="141">
        <v>1</v>
      </c>
      <c r="E37" s="61">
        <f t="shared" si="1"/>
        <v>3.8461538461538464E-2</v>
      </c>
      <c r="F37" s="62">
        <f t="shared" si="2"/>
        <v>26</v>
      </c>
    </row>
    <row r="38" spans="1:6" x14ac:dyDescent="0.2">
      <c r="A38" s="23" t="s">
        <v>57</v>
      </c>
      <c r="B38" s="141">
        <v>2</v>
      </c>
      <c r="C38" s="61">
        <f t="shared" si="0"/>
        <v>1</v>
      </c>
      <c r="D38" s="141"/>
      <c r="E38" s="61"/>
      <c r="F38" s="62">
        <f t="shared" si="2"/>
        <v>2</v>
      </c>
    </row>
    <row r="39" spans="1:6" x14ac:dyDescent="0.2">
      <c r="A39" s="23" t="s">
        <v>132</v>
      </c>
      <c r="B39" s="141">
        <v>31</v>
      </c>
      <c r="C39" s="61">
        <f t="shared" si="0"/>
        <v>0.96875</v>
      </c>
      <c r="D39" s="141">
        <v>1</v>
      </c>
      <c r="E39" s="61">
        <f t="shared" si="1"/>
        <v>3.125E-2</v>
      </c>
      <c r="F39" s="62">
        <f t="shared" si="2"/>
        <v>32</v>
      </c>
    </row>
    <row r="40" spans="1:6" x14ac:dyDescent="0.2">
      <c r="A40" s="23" t="s">
        <v>32</v>
      </c>
      <c r="B40" s="141">
        <v>30</v>
      </c>
      <c r="C40" s="61">
        <f t="shared" si="0"/>
        <v>0.9375</v>
      </c>
      <c r="D40" s="141">
        <v>2</v>
      </c>
      <c r="E40" s="61">
        <f t="shared" si="1"/>
        <v>6.25E-2</v>
      </c>
      <c r="F40" s="62">
        <f t="shared" si="2"/>
        <v>32</v>
      </c>
    </row>
    <row r="41" spans="1:6" x14ac:dyDescent="0.2">
      <c r="A41" s="23" t="s">
        <v>63</v>
      </c>
      <c r="B41" s="141">
        <v>11</v>
      </c>
      <c r="C41" s="61">
        <f t="shared" si="0"/>
        <v>1</v>
      </c>
      <c r="D41" s="141"/>
      <c r="E41" s="61"/>
      <c r="F41" s="62">
        <f t="shared" si="2"/>
        <v>11</v>
      </c>
    </row>
    <row r="42" spans="1:6" x14ac:dyDescent="0.2">
      <c r="A42" s="23" t="s">
        <v>133</v>
      </c>
      <c r="B42" s="141">
        <v>8</v>
      </c>
      <c r="C42" s="61">
        <f t="shared" si="0"/>
        <v>1</v>
      </c>
      <c r="D42" s="141"/>
      <c r="E42" s="61"/>
      <c r="F42" s="62">
        <f t="shared" si="2"/>
        <v>8</v>
      </c>
    </row>
    <row r="43" spans="1:6" x14ac:dyDescent="0.2">
      <c r="A43" s="23" t="s">
        <v>65</v>
      </c>
      <c r="B43" s="141">
        <v>25</v>
      </c>
      <c r="C43" s="61">
        <f t="shared" si="0"/>
        <v>0.96153846153846156</v>
      </c>
      <c r="D43" s="141">
        <v>1</v>
      </c>
      <c r="E43" s="61">
        <f t="shared" si="1"/>
        <v>3.8461538461538464E-2</v>
      </c>
      <c r="F43" s="62">
        <f t="shared" si="2"/>
        <v>26</v>
      </c>
    </row>
    <row r="44" spans="1:6" x14ac:dyDescent="0.2">
      <c r="A44" s="23" t="s">
        <v>67</v>
      </c>
      <c r="B44" s="141">
        <v>5</v>
      </c>
      <c r="C44" s="61">
        <f t="shared" si="0"/>
        <v>0.83333333333333337</v>
      </c>
      <c r="D44" s="141">
        <v>1</v>
      </c>
      <c r="E44" s="61">
        <f t="shared" si="1"/>
        <v>0.16666666666666666</v>
      </c>
      <c r="F44" s="62">
        <f t="shared" si="2"/>
        <v>6</v>
      </c>
    </row>
    <row r="45" spans="1:6" x14ac:dyDescent="0.2">
      <c r="A45" s="23" t="s">
        <v>134</v>
      </c>
      <c r="B45" s="141">
        <v>15</v>
      </c>
      <c r="C45" s="61">
        <f t="shared" si="0"/>
        <v>1</v>
      </c>
      <c r="D45" s="141"/>
      <c r="E45" s="61"/>
      <c r="F45" s="62">
        <f t="shared" si="2"/>
        <v>15</v>
      </c>
    </row>
    <row r="46" spans="1:6" x14ac:dyDescent="0.2">
      <c r="A46" s="23" t="s">
        <v>135</v>
      </c>
      <c r="B46" s="141">
        <v>30</v>
      </c>
      <c r="C46" s="61">
        <f t="shared" si="0"/>
        <v>1</v>
      </c>
      <c r="D46" s="141"/>
      <c r="E46" s="61"/>
      <c r="F46" s="62">
        <f t="shared" si="2"/>
        <v>30</v>
      </c>
    </row>
    <row r="47" spans="1:6" x14ac:dyDescent="0.2">
      <c r="A47" s="23" t="s">
        <v>71</v>
      </c>
      <c r="B47" s="141">
        <v>1320</v>
      </c>
      <c r="C47" s="61">
        <f t="shared" si="0"/>
        <v>0.98950524737631185</v>
      </c>
      <c r="D47" s="141">
        <v>14</v>
      </c>
      <c r="E47" s="61">
        <f t="shared" si="1"/>
        <v>1.0494752623688156E-2</v>
      </c>
      <c r="F47" s="62">
        <f t="shared" si="2"/>
        <v>1334</v>
      </c>
    </row>
    <row r="48" spans="1:6" x14ac:dyDescent="0.2">
      <c r="A48" s="23" t="s">
        <v>136</v>
      </c>
      <c r="B48" s="141">
        <v>2711</v>
      </c>
      <c r="C48" s="61">
        <f t="shared" si="0"/>
        <v>0.98545983278807703</v>
      </c>
      <c r="D48" s="141">
        <v>40</v>
      </c>
      <c r="E48" s="61">
        <f t="shared" si="1"/>
        <v>1.4540167211922937E-2</v>
      </c>
      <c r="F48" s="62">
        <f t="shared" si="2"/>
        <v>2751</v>
      </c>
    </row>
    <row r="49" spans="1:6" x14ac:dyDescent="0.2">
      <c r="A49" s="23" t="s">
        <v>42</v>
      </c>
      <c r="B49" s="141">
        <v>159</v>
      </c>
      <c r="C49" s="61">
        <f t="shared" si="0"/>
        <v>1</v>
      </c>
      <c r="D49" s="141"/>
      <c r="E49" s="61"/>
      <c r="F49" s="62">
        <f t="shared" si="2"/>
        <v>159</v>
      </c>
    </row>
    <row r="50" spans="1:6" x14ac:dyDescent="0.2">
      <c r="A50" s="23" t="s">
        <v>44</v>
      </c>
      <c r="B50" s="141">
        <v>175</v>
      </c>
      <c r="C50" s="61">
        <f t="shared" si="0"/>
        <v>1</v>
      </c>
      <c r="D50" s="141"/>
      <c r="E50" s="61"/>
      <c r="F50" s="62">
        <f t="shared" si="2"/>
        <v>175</v>
      </c>
    </row>
    <row r="51" spans="1:6" x14ac:dyDescent="0.2">
      <c r="A51" s="23" t="s">
        <v>7</v>
      </c>
      <c r="B51" s="141">
        <v>422</v>
      </c>
      <c r="C51" s="61">
        <f t="shared" si="0"/>
        <v>0.99294117647058822</v>
      </c>
      <c r="D51" s="141">
        <v>3</v>
      </c>
      <c r="E51" s="61">
        <f t="shared" si="1"/>
        <v>7.058823529411765E-3</v>
      </c>
      <c r="F51" s="62">
        <f t="shared" si="2"/>
        <v>425</v>
      </c>
    </row>
    <row r="52" spans="1:6" x14ac:dyDescent="0.2">
      <c r="A52" s="23" t="s">
        <v>137</v>
      </c>
      <c r="B52" s="141">
        <v>68</v>
      </c>
      <c r="C52" s="61">
        <f t="shared" si="0"/>
        <v>1</v>
      </c>
      <c r="D52" s="141"/>
      <c r="E52" s="61"/>
      <c r="F52" s="62">
        <f t="shared" si="2"/>
        <v>68</v>
      </c>
    </row>
    <row r="53" spans="1:6" x14ac:dyDescent="0.2">
      <c r="A53" s="23" t="s">
        <v>138</v>
      </c>
      <c r="B53" s="141">
        <v>6</v>
      </c>
      <c r="C53" s="61">
        <f t="shared" si="0"/>
        <v>1</v>
      </c>
      <c r="D53" s="141"/>
      <c r="E53" s="61"/>
      <c r="F53" s="62">
        <f t="shared" si="2"/>
        <v>6</v>
      </c>
    </row>
    <row r="54" spans="1:6" x14ac:dyDescent="0.2">
      <c r="A54" s="23" t="s">
        <v>125</v>
      </c>
      <c r="B54" s="141">
        <v>55</v>
      </c>
      <c r="C54" s="61">
        <f t="shared" si="0"/>
        <v>1</v>
      </c>
      <c r="D54" s="141"/>
      <c r="E54" s="61"/>
      <c r="F54" s="62">
        <f t="shared" si="2"/>
        <v>55</v>
      </c>
    </row>
    <row r="55" spans="1:6" x14ac:dyDescent="0.2">
      <c r="A55" s="23" t="s">
        <v>294</v>
      </c>
      <c r="B55" s="141">
        <v>1</v>
      </c>
      <c r="C55" s="61">
        <f t="shared" si="0"/>
        <v>1</v>
      </c>
      <c r="D55" s="141"/>
      <c r="E55" s="61"/>
      <c r="F55" s="62">
        <f t="shared" si="2"/>
        <v>1</v>
      </c>
    </row>
    <row r="56" spans="1:6" ht="14.25" x14ac:dyDescent="0.2">
      <c r="A56" s="23" t="s">
        <v>394</v>
      </c>
      <c r="B56" s="141">
        <v>1</v>
      </c>
      <c r="C56" s="61">
        <f t="shared" si="0"/>
        <v>1</v>
      </c>
      <c r="D56" s="141"/>
      <c r="E56" s="61"/>
      <c r="F56" s="62">
        <f t="shared" si="2"/>
        <v>1</v>
      </c>
    </row>
    <row r="57" spans="1:6" x14ac:dyDescent="0.2">
      <c r="A57" s="23" t="s">
        <v>154</v>
      </c>
      <c r="B57" s="141">
        <v>4</v>
      </c>
      <c r="C57" s="61">
        <f t="shared" si="0"/>
        <v>1</v>
      </c>
      <c r="D57" s="141"/>
      <c r="E57" s="61"/>
      <c r="F57" s="62">
        <f t="shared" si="2"/>
        <v>4</v>
      </c>
    </row>
    <row r="58" spans="1:6" x14ac:dyDescent="0.2">
      <c r="A58" s="23" t="s">
        <v>139</v>
      </c>
      <c r="B58" s="141">
        <v>61</v>
      </c>
      <c r="C58" s="61">
        <f t="shared" si="0"/>
        <v>1</v>
      </c>
      <c r="D58" s="141"/>
      <c r="E58" s="61"/>
      <c r="F58" s="62">
        <f t="shared" si="2"/>
        <v>61</v>
      </c>
    </row>
    <row r="59" spans="1:6" x14ac:dyDescent="0.2">
      <c r="A59" s="23" t="s">
        <v>82</v>
      </c>
      <c r="B59" s="141">
        <v>87</v>
      </c>
      <c r="C59" s="61">
        <f t="shared" si="0"/>
        <v>0.98863636363636365</v>
      </c>
      <c r="D59" s="141">
        <v>1</v>
      </c>
      <c r="E59" s="61">
        <f t="shared" si="1"/>
        <v>1.1363636363636364E-2</v>
      </c>
      <c r="F59" s="62">
        <f t="shared" si="2"/>
        <v>88</v>
      </c>
    </row>
    <row r="60" spans="1:6" ht="14.25" x14ac:dyDescent="0.2">
      <c r="A60" s="23" t="s">
        <v>395</v>
      </c>
      <c r="B60" s="141">
        <v>28</v>
      </c>
      <c r="C60" s="61">
        <f t="shared" si="0"/>
        <v>0.96551724137931039</v>
      </c>
      <c r="D60" s="141">
        <v>1</v>
      </c>
      <c r="E60" s="61">
        <f t="shared" si="1"/>
        <v>3.4482758620689655E-2</v>
      </c>
      <c r="F60" s="62">
        <f t="shared" si="2"/>
        <v>29</v>
      </c>
    </row>
    <row r="61" spans="1:6" x14ac:dyDescent="0.2">
      <c r="A61" s="23" t="s">
        <v>10</v>
      </c>
      <c r="B61" s="141">
        <v>1082</v>
      </c>
      <c r="C61" s="61">
        <f t="shared" si="0"/>
        <v>0.98453139217470431</v>
      </c>
      <c r="D61" s="141">
        <v>17</v>
      </c>
      <c r="E61" s="61">
        <f t="shared" si="1"/>
        <v>1.5468607825295723E-2</v>
      </c>
      <c r="F61" s="62">
        <f t="shared" si="2"/>
        <v>1099</v>
      </c>
    </row>
    <row r="62" spans="1:6" x14ac:dyDescent="0.2">
      <c r="A62" s="23" t="s">
        <v>89</v>
      </c>
      <c r="B62" s="141">
        <v>390</v>
      </c>
      <c r="C62" s="61">
        <f t="shared" si="0"/>
        <v>0.97499999999999998</v>
      </c>
      <c r="D62" s="141">
        <v>10</v>
      </c>
      <c r="E62" s="61">
        <f t="shared" si="1"/>
        <v>2.5000000000000001E-2</v>
      </c>
      <c r="F62" s="62">
        <f t="shared" si="2"/>
        <v>400</v>
      </c>
    </row>
    <row r="63" spans="1:6" x14ac:dyDescent="0.2">
      <c r="A63" s="23" t="s">
        <v>140</v>
      </c>
      <c r="B63" s="141">
        <v>25</v>
      </c>
      <c r="C63" s="61">
        <f t="shared" si="0"/>
        <v>1</v>
      </c>
      <c r="D63" s="141"/>
      <c r="E63" s="61"/>
      <c r="F63" s="62">
        <f t="shared" si="2"/>
        <v>25</v>
      </c>
    </row>
    <row r="64" spans="1:6" x14ac:dyDescent="0.2">
      <c r="A64" s="23" t="s">
        <v>141</v>
      </c>
      <c r="B64" s="141"/>
      <c r="C64" s="61"/>
      <c r="D64" s="141"/>
      <c r="E64" s="61"/>
      <c r="F64" s="62">
        <f t="shared" si="2"/>
        <v>0</v>
      </c>
    </row>
    <row r="65" spans="1:6" x14ac:dyDescent="0.2">
      <c r="A65" s="23"/>
      <c r="B65" s="141"/>
      <c r="C65" s="61"/>
      <c r="D65" s="141"/>
      <c r="E65" s="61"/>
      <c r="F65" s="62"/>
    </row>
    <row r="66" spans="1:6" ht="14.25" x14ac:dyDescent="0.2">
      <c r="A66" s="39" t="s">
        <v>579</v>
      </c>
      <c r="B66" s="141"/>
      <c r="C66" s="61"/>
      <c r="D66" s="141"/>
      <c r="E66" s="61"/>
      <c r="F66" s="62"/>
    </row>
    <row r="67" spans="1:6" x14ac:dyDescent="0.2">
      <c r="A67" s="23" t="s">
        <v>189</v>
      </c>
      <c r="B67" s="141">
        <v>30</v>
      </c>
      <c r="C67" s="61">
        <f>B67/F67</f>
        <v>0.967741935483871</v>
      </c>
      <c r="D67" s="141">
        <v>1</v>
      </c>
      <c r="E67" s="61">
        <f t="shared" si="1"/>
        <v>3.2258064516129031E-2</v>
      </c>
      <c r="F67" s="62">
        <f>B67+D67</f>
        <v>31</v>
      </c>
    </row>
    <row r="68" spans="1:6" x14ac:dyDescent="0.2">
      <c r="A68" s="23" t="s">
        <v>349</v>
      </c>
      <c r="B68" s="141">
        <v>6</v>
      </c>
      <c r="C68" s="61">
        <f t="shared" ref="C68:C70" si="3">B68/F68</f>
        <v>1</v>
      </c>
      <c r="D68" s="141"/>
      <c r="E68" s="61"/>
      <c r="F68" s="62">
        <f t="shared" ref="F68:F70" si="4">B68+D68</f>
        <v>6</v>
      </c>
    </row>
    <row r="69" spans="1:6" x14ac:dyDescent="0.2">
      <c r="A69" s="23" t="s">
        <v>296</v>
      </c>
      <c r="B69" s="141">
        <v>2</v>
      </c>
      <c r="C69" s="61">
        <f t="shared" si="3"/>
        <v>1</v>
      </c>
      <c r="D69" s="141"/>
      <c r="E69" s="61"/>
      <c r="F69" s="62">
        <f t="shared" si="4"/>
        <v>2</v>
      </c>
    </row>
    <row r="70" spans="1:6" x14ac:dyDescent="0.2">
      <c r="A70" s="23" t="s">
        <v>180</v>
      </c>
      <c r="B70" s="141">
        <v>39</v>
      </c>
      <c r="C70" s="61">
        <f t="shared" si="3"/>
        <v>0.97499999999999998</v>
      </c>
      <c r="D70" s="141">
        <v>1</v>
      </c>
      <c r="E70" s="61">
        <f t="shared" si="1"/>
        <v>2.5000000000000001E-2</v>
      </c>
      <c r="F70" s="62">
        <f t="shared" si="4"/>
        <v>40</v>
      </c>
    </row>
    <row r="71" spans="1:6" x14ac:dyDescent="0.2">
      <c r="A71" s="23"/>
      <c r="B71" s="141"/>
      <c r="C71" s="61"/>
      <c r="D71" s="141"/>
      <c r="E71" s="61"/>
      <c r="F71" s="62"/>
    </row>
    <row r="72" spans="1:6" x14ac:dyDescent="0.2">
      <c r="A72" s="68" t="s">
        <v>408</v>
      </c>
      <c r="B72" s="202"/>
      <c r="C72" s="203"/>
      <c r="D72" s="202"/>
      <c r="E72" s="203"/>
      <c r="F72" s="125"/>
    </row>
    <row r="73" spans="1:6" ht="14.25" x14ac:dyDescent="0.2">
      <c r="A73" s="23" t="s">
        <v>553</v>
      </c>
      <c r="B73" s="141">
        <v>25</v>
      </c>
      <c r="C73" s="61">
        <f>B73/F73</f>
        <v>1</v>
      </c>
      <c r="D73" s="141"/>
      <c r="E73" s="61"/>
      <c r="F73" s="62">
        <f>SUM(B73,D73)</f>
        <v>25</v>
      </c>
    </row>
    <row r="74" spans="1:6" ht="14.25" x14ac:dyDescent="0.2">
      <c r="A74" s="23" t="s">
        <v>558</v>
      </c>
      <c r="B74" s="141">
        <v>167</v>
      </c>
      <c r="C74" s="61">
        <f>B74/F74</f>
        <v>0.96531791907514453</v>
      </c>
      <c r="D74" s="141">
        <v>6</v>
      </c>
      <c r="E74" s="61">
        <f>D74/F74</f>
        <v>3.4682080924855488E-2</v>
      </c>
      <c r="F74" s="62">
        <f>SUM(B74,D74)</f>
        <v>173</v>
      </c>
    </row>
    <row r="75" spans="1:6" x14ac:dyDescent="0.2">
      <c r="A75" s="23"/>
      <c r="B75" s="141"/>
      <c r="C75" s="61"/>
      <c r="D75" s="141"/>
      <c r="E75" s="61"/>
      <c r="F75" s="62"/>
    </row>
    <row r="76" spans="1:6" ht="14.25" x14ac:dyDescent="0.2">
      <c r="A76" s="64" t="s">
        <v>308</v>
      </c>
      <c r="B76" s="202"/>
      <c r="C76" s="203"/>
      <c r="D76" s="202"/>
      <c r="E76" s="203"/>
      <c r="F76" s="125"/>
    </row>
    <row r="77" spans="1:6" x14ac:dyDescent="0.2">
      <c r="A77" s="37" t="s">
        <v>183</v>
      </c>
      <c r="B77" s="141">
        <v>145</v>
      </c>
      <c r="C77" s="61">
        <f>B77/F77</f>
        <v>0.97972972972972971</v>
      </c>
      <c r="D77" s="141">
        <v>3</v>
      </c>
      <c r="E77" s="61">
        <f t="shared" si="1"/>
        <v>2.0270270270270271E-2</v>
      </c>
      <c r="F77" s="62">
        <f>B77+D77</f>
        <v>148</v>
      </c>
    </row>
    <row r="78" spans="1:6" x14ac:dyDescent="0.2">
      <c r="A78" s="37" t="s">
        <v>184</v>
      </c>
      <c r="B78" s="141">
        <v>2490</v>
      </c>
      <c r="C78" s="61">
        <f>B78/F78</f>
        <v>0.98147418210484827</v>
      </c>
      <c r="D78" s="141">
        <v>47</v>
      </c>
      <c r="E78" s="61">
        <f t="shared" si="1"/>
        <v>1.8525817895151755E-2</v>
      </c>
      <c r="F78" s="62">
        <f>B78+D78</f>
        <v>2537</v>
      </c>
    </row>
    <row r="79" spans="1:6" x14ac:dyDescent="0.2">
      <c r="A79" s="37"/>
      <c r="B79" s="141"/>
      <c r="C79" s="61"/>
      <c r="D79" s="141"/>
      <c r="E79" s="61"/>
      <c r="F79" s="62"/>
    </row>
    <row r="80" spans="1:6" ht="14.25" x14ac:dyDescent="0.2">
      <c r="A80" s="64" t="s">
        <v>188</v>
      </c>
      <c r="B80" s="202"/>
      <c r="C80" s="203"/>
      <c r="D80" s="202"/>
      <c r="E80" s="203"/>
      <c r="F80" s="125"/>
    </row>
    <row r="81" spans="1:11" x14ac:dyDescent="0.2">
      <c r="A81" s="144" t="s">
        <v>200</v>
      </c>
      <c r="B81" s="141">
        <v>345</v>
      </c>
      <c r="C81" s="61">
        <f t="shared" si="0"/>
        <v>0.99423631123919309</v>
      </c>
      <c r="D81" s="141">
        <v>2</v>
      </c>
      <c r="E81" s="61">
        <f t="shared" si="1"/>
        <v>5.763688760806916E-3</v>
      </c>
      <c r="F81" s="62">
        <f t="shared" si="2"/>
        <v>347</v>
      </c>
    </row>
    <row r="82" spans="1:11" x14ac:dyDescent="0.2">
      <c r="A82" s="144" t="s">
        <v>201</v>
      </c>
      <c r="B82" s="141">
        <v>560</v>
      </c>
      <c r="C82" s="61">
        <f>B82/F82</f>
        <v>0.98418277680140598</v>
      </c>
      <c r="D82" s="141">
        <v>9</v>
      </c>
      <c r="E82" s="61">
        <f t="shared" si="1"/>
        <v>1.5817223198594025E-2</v>
      </c>
      <c r="F82" s="62">
        <f>B82+D82</f>
        <v>569</v>
      </c>
    </row>
    <row r="83" spans="1:11" x14ac:dyDescent="0.2">
      <c r="A83" s="110" t="s">
        <v>352</v>
      </c>
      <c r="B83" s="204">
        <v>2</v>
      </c>
      <c r="C83" s="205">
        <f>B83/F83</f>
        <v>1</v>
      </c>
      <c r="D83" s="204"/>
      <c r="E83" s="205"/>
      <c r="F83" s="130">
        <f>B83+D83</f>
        <v>2</v>
      </c>
    </row>
    <row r="84" spans="1:11" x14ac:dyDescent="0.2">
      <c r="A84" s="172" t="s">
        <v>186</v>
      </c>
      <c r="B84" s="128">
        <f>SUM(B5:B83)</f>
        <v>36344</v>
      </c>
      <c r="C84" s="139">
        <f t="shared" si="0"/>
        <v>0.98629542185676677</v>
      </c>
      <c r="D84" s="128">
        <f>SUM(D5:D83)</f>
        <v>505</v>
      </c>
      <c r="E84" s="139">
        <f t="shared" si="1"/>
        <v>1.3704578143233195E-2</v>
      </c>
      <c r="F84" s="130">
        <f t="shared" si="2"/>
        <v>36849</v>
      </c>
    </row>
    <row r="85" spans="1:11" x14ac:dyDescent="0.2">
      <c r="A85" s="59"/>
      <c r="B85" s="60"/>
      <c r="C85" s="61"/>
      <c r="D85" s="60"/>
      <c r="E85" s="61"/>
      <c r="F85" s="62"/>
    </row>
    <row r="86" spans="1:11" ht="14.25" x14ac:dyDescent="0.2">
      <c r="A86" s="313" t="s">
        <v>574</v>
      </c>
      <c r="B86" s="313"/>
      <c r="C86" s="313"/>
      <c r="D86" s="313"/>
      <c r="E86" s="313"/>
      <c r="F86" s="313"/>
    </row>
    <row r="87" spans="1:11" x14ac:dyDescent="0.2">
      <c r="A87" s="249"/>
      <c r="B87" s="249"/>
      <c r="C87" s="249"/>
      <c r="D87" s="249"/>
      <c r="E87" s="249"/>
      <c r="F87" s="249"/>
    </row>
    <row r="88" spans="1:11" ht="27" customHeight="1" x14ac:dyDescent="0.2">
      <c r="A88" s="322" t="s">
        <v>396</v>
      </c>
      <c r="B88" s="322"/>
      <c r="C88" s="322"/>
      <c r="D88" s="322"/>
      <c r="E88" s="322"/>
      <c r="F88" s="322"/>
      <c r="G88" s="322"/>
      <c r="H88" s="83"/>
      <c r="I88" s="83"/>
      <c r="J88" s="83"/>
    </row>
    <row r="89" spans="1:11" ht="14.25" x14ac:dyDescent="0.2">
      <c r="A89" s="295" t="s">
        <v>580</v>
      </c>
      <c r="B89" s="295"/>
      <c r="C89" s="295"/>
      <c r="D89" s="295"/>
      <c r="E89" s="295"/>
      <c r="F89" s="295"/>
      <c r="G89" s="295"/>
      <c r="H89" s="246"/>
      <c r="I89" s="246"/>
      <c r="J89" s="246"/>
    </row>
    <row r="90" spans="1:11" ht="14.25" x14ac:dyDescent="0.2">
      <c r="A90" s="295" t="s">
        <v>567</v>
      </c>
      <c r="B90" s="295"/>
      <c r="C90" s="295"/>
      <c r="D90" s="295"/>
      <c r="E90" s="295"/>
      <c r="F90" s="295"/>
      <c r="G90" s="295"/>
      <c r="H90" s="246"/>
      <c r="I90" s="246"/>
      <c r="J90" s="246"/>
      <c r="K90" s="23"/>
    </row>
    <row r="91" spans="1:11" ht="27.75" customHeight="1" x14ac:dyDescent="0.2">
      <c r="A91" s="322" t="s">
        <v>570</v>
      </c>
      <c r="B91" s="322"/>
      <c r="C91" s="322"/>
      <c r="D91" s="322"/>
      <c r="E91" s="322"/>
      <c r="F91" s="322"/>
      <c r="G91" s="322"/>
      <c r="H91" s="246"/>
      <c r="I91" s="246"/>
      <c r="J91" s="246"/>
      <c r="K91" s="23"/>
    </row>
    <row r="92" spans="1:11" ht="30.75" customHeight="1" x14ac:dyDescent="0.2">
      <c r="A92" s="322" t="s">
        <v>560</v>
      </c>
      <c r="B92" s="322"/>
      <c r="C92" s="322"/>
      <c r="D92" s="322"/>
      <c r="E92" s="322"/>
      <c r="F92" s="322"/>
      <c r="G92" s="322"/>
      <c r="H92" s="27"/>
      <c r="I92" s="27"/>
      <c r="J92" s="27"/>
    </row>
    <row r="93" spans="1:11" ht="27" customHeight="1" x14ac:dyDescent="0.2">
      <c r="A93" s="322" t="s">
        <v>559</v>
      </c>
      <c r="B93" s="322"/>
      <c r="C93" s="322"/>
      <c r="D93" s="322"/>
      <c r="E93" s="322"/>
      <c r="F93" s="322"/>
      <c r="G93" s="322"/>
    </row>
    <row r="95" spans="1:11" ht="13.5" x14ac:dyDescent="0.25">
      <c r="A95" s="268" t="s">
        <v>581</v>
      </c>
    </row>
  </sheetData>
  <mergeCells count="11">
    <mergeCell ref="A88:G88"/>
    <mergeCell ref="A93:G93"/>
    <mergeCell ref="A1:F1"/>
    <mergeCell ref="B2:C2"/>
    <mergeCell ref="D2:E2"/>
    <mergeCell ref="A86:F86"/>
    <mergeCell ref="A3:F3"/>
    <mergeCell ref="A92:G92"/>
    <mergeCell ref="A91:G91"/>
    <mergeCell ref="A89:G89"/>
    <mergeCell ref="A90:G90"/>
  </mergeCells>
  <pageMargins left="0.7" right="0.7" top="0.75" bottom="0.75" header="0.3" footer="0.3"/>
  <pageSetup scale="9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28" zoomScaleNormal="100" workbookViewId="0">
      <selection activeCell="A56" sqref="A56"/>
    </sheetView>
  </sheetViews>
  <sheetFormatPr defaultRowHeight="12.75" x14ac:dyDescent="0.2"/>
  <cols>
    <col min="1" max="1" width="33.85546875" style="23" customWidth="1"/>
    <col min="2" max="8" width="8.7109375" style="23" customWidth="1"/>
    <col min="9" max="16384" width="9.140625" style="23"/>
  </cols>
  <sheetData>
    <row r="1" spans="1:8" ht="17.25" customHeight="1" thickBot="1" x14ac:dyDescent="0.25">
      <c r="A1" s="333" t="s">
        <v>214</v>
      </c>
      <c r="B1" s="333"/>
      <c r="C1" s="333"/>
      <c r="D1" s="333"/>
      <c r="E1" s="333"/>
      <c r="F1" s="333"/>
      <c r="G1" s="333"/>
      <c r="H1" s="333"/>
    </row>
    <row r="2" spans="1:8" ht="24" customHeight="1" x14ac:dyDescent="0.2">
      <c r="A2" s="151" t="s">
        <v>100</v>
      </c>
      <c r="B2" s="335" t="s">
        <v>175</v>
      </c>
      <c r="C2" s="335"/>
      <c r="D2" s="335" t="s">
        <v>176</v>
      </c>
      <c r="E2" s="335"/>
      <c r="F2" s="335" t="s">
        <v>177</v>
      </c>
      <c r="G2" s="335"/>
      <c r="H2" s="152" t="s">
        <v>12</v>
      </c>
    </row>
    <row r="3" spans="1:8" ht="24" customHeight="1" x14ac:dyDescent="0.2">
      <c r="A3" s="153" t="s">
        <v>181</v>
      </c>
      <c r="B3" s="117"/>
      <c r="C3" s="117"/>
      <c r="D3" s="117"/>
      <c r="E3" s="117"/>
      <c r="F3" s="117"/>
      <c r="G3" s="117"/>
      <c r="H3" s="154"/>
    </row>
    <row r="4" spans="1:8" x14ac:dyDescent="0.2">
      <c r="A4" s="39" t="s">
        <v>29</v>
      </c>
      <c r="B4" s="85"/>
      <c r="C4" s="86"/>
      <c r="D4" s="85"/>
      <c r="E4" s="86"/>
      <c r="F4" s="85"/>
      <c r="G4" s="86"/>
      <c r="H4" s="85"/>
    </row>
    <row r="5" spans="1:8" x14ac:dyDescent="0.2">
      <c r="A5" s="23" t="s">
        <v>32</v>
      </c>
      <c r="B5" s="147">
        <v>25</v>
      </c>
      <c r="C5" s="148">
        <f>B5/H5</f>
        <v>0.29069767441860467</v>
      </c>
      <c r="D5" s="147">
        <v>61</v>
      </c>
      <c r="E5" s="148">
        <f>D5/H5</f>
        <v>0.70930232558139539</v>
      </c>
      <c r="F5" s="147"/>
      <c r="G5" s="148"/>
      <c r="H5" s="149">
        <f>SUM(B5,D5,F5)</f>
        <v>86</v>
      </c>
    </row>
    <row r="6" spans="1:8" ht="25.5" x14ac:dyDescent="0.2">
      <c r="A6" s="38" t="s">
        <v>146</v>
      </c>
      <c r="B6" s="150">
        <v>127</v>
      </c>
      <c r="C6" s="148">
        <f t="shared" ref="C6:C48" si="0">B6/H6</f>
        <v>0.61951219512195121</v>
      </c>
      <c r="D6" s="150">
        <v>74</v>
      </c>
      <c r="E6" s="148">
        <f t="shared" ref="E6:E48" si="1">D6/H6</f>
        <v>0.36097560975609755</v>
      </c>
      <c r="F6" s="150">
        <v>4</v>
      </c>
      <c r="G6" s="148">
        <f t="shared" ref="G6:G48" si="2">F6/H6</f>
        <v>1.9512195121951219E-2</v>
      </c>
      <c r="H6" s="149">
        <f t="shared" ref="H6:H48" si="3">SUM(B6,D6,F6)</f>
        <v>205</v>
      </c>
    </row>
    <row r="7" spans="1:8" ht="25.5" x14ac:dyDescent="0.2">
      <c r="A7" s="38" t="s">
        <v>147</v>
      </c>
      <c r="B7" s="150">
        <v>119</v>
      </c>
      <c r="C7" s="148">
        <f t="shared" si="0"/>
        <v>0.62303664921465973</v>
      </c>
      <c r="D7" s="150">
        <v>65</v>
      </c>
      <c r="E7" s="148">
        <f t="shared" si="1"/>
        <v>0.34031413612565448</v>
      </c>
      <c r="F7" s="150">
        <v>7</v>
      </c>
      <c r="G7" s="148">
        <f t="shared" si="2"/>
        <v>3.6649214659685861E-2</v>
      </c>
      <c r="H7" s="149">
        <f t="shared" si="3"/>
        <v>191</v>
      </c>
    </row>
    <row r="8" spans="1:8" x14ac:dyDescent="0.2">
      <c r="A8" s="23" t="s">
        <v>121</v>
      </c>
      <c r="B8" s="150">
        <v>88</v>
      </c>
      <c r="C8" s="148">
        <f t="shared" si="0"/>
        <v>0.6518518518518519</v>
      </c>
      <c r="D8" s="150">
        <v>46</v>
      </c>
      <c r="E8" s="148">
        <f t="shared" si="1"/>
        <v>0.34074074074074073</v>
      </c>
      <c r="F8" s="150">
        <v>1</v>
      </c>
      <c r="G8" s="148">
        <f t="shared" si="2"/>
        <v>7.4074074074074077E-3</v>
      </c>
      <c r="H8" s="149">
        <f t="shared" si="3"/>
        <v>135</v>
      </c>
    </row>
    <row r="9" spans="1:8" ht="25.5" x14ac:dyDescent="0.2">
      <c r="A9" s="38" t="s">
        <v>148</v>
      </c>
      <c r="B9" s="150">
        <v>208</v>
      </c>
      <c r="C9" s="148">
        <f t="shared" si="0"/>
        <v>0.55913978494623651</v>
      </c>
      <c r="D9" s="150">
        <v>160</v>
      </c>
      <c r="E9" s="148">
        <f t="shared" si="1"/>
        <v>0.43010752688172044</v>
      </c>
      <c r="F9" s="150">
        <v>4</v>
      </c>
      <c r="G9" s="148">
        <f t="shared" si="2"/>
        <v>1.0752688172043012E-2</v>
      </c>
      <c r="H9" s="149">
        <f t="shared" si="3"/>
        <v>372</v>
      </c>
    </row>
    <row r="10" spans="1:8" ht="25.5" x14ac:dyDescent="0.2">
      <c r="A10" s="38" t="s">
        <v>164</v>
      </c>
      <c r="B10" s="150">
        <v>267</v>
      </c>
      <c r="C10" s="148">
        <f t="shared" si="0"/>
        <v>0.63723150357995229</v>
      </c>
      <c r="D10" s="150">
        <v>138</v>
      </c>
      <c r="E10" s="148">
        <f t="shared" si="1"/>
        <v>0.32935560859188545</v>
      </c>
      <c r="F10" s="150">
        <v>14</v>
      </c>
      <c r="G10" s="148">
        <f t="shared" si="2"/>
        <v>3.3412887828162291E-2</v>
      </c>
      <c r="H10" s="149">
        <f t="shared" si="3"/>
        <v>419</v>
      </c>
    </row>
    <row r="11" spans="1:8" ht="25.5" x14ac:dyDescent="0.2">
      <c r="A11" s="38" t="s">
        <v>156</v>
      </c>
      <c r="B11" s="150">
        <v>454</v>
      </c>
      <c r="C11" s="148">
        <f t="shared" si="0"/>
        <v>0.68168168168168164</v>
      </c>
      <c r="D11" s="150">
        <v>201</v>
      </c>
      <c r="E11" s="148">
        <f t="shared" si="1"/>
        <v>0.30180180180180183</v>
      </c>
      <c r="F11" s="150">
        <v>11</v>
      </c>
      <c r="G11" s="148">
        <f t="shared" si="2"/>
        <v>1.6516516516516516E-2</v>
      </c>
      <c r="H11" s="149">
        <f t="shared" si="3"/>
        <v>666</v>
      </c>
    </row>
    <row r="12" spans="1:8" x14ac:dyDescent="0.2">
      <c r="A12" s="23" t="s">
        <v>42</v>
      </c>
      <c r="B12" s="150">
        <v>24</v>
      </c>
      <c r="C12" s="148">
        <f t="shared" si="0"/>
        <v>0.38709677419354838</v>
      </c>
      <c r="D12" s="150">
        <v>37</v>
      </c>
      <c r="E12" s="148">
        <f t="shared" si="1"/>
        <v>0.59677419354838712</v>
      </c>
      <c r="F12" s="150">
        <v>1</v>
      </c>
      <c r="G12" s="148">
        <f t="shared" si="2"/>
        <v>1.6129032258064516E-2</v>
      </c>
      <c r="H12" s="149">
        <f t="shared" si="3"/>
        <v>62</v>
      </c>
    </row>
    <row r="13" spans="1:8" x14ac:dyDescent="0.2">
      <c r="A13" s="23" t="s">
        <v>44</v>
      </c>
      <c r="B13" s="150">
        <v>114</v>
      </c>
      <c r="C13" s="148">
        <f t="shared" si="0"/>
        <v>0.54285714285714282</v>
      </c>
      <c r="D13" s="150">
        <v>95</v>
      </c>
      <c r="E13" s="148">
        <f t="shared" si="1"/>
        <v>0.45238095238095238</v>
      </c>
      <c r="F13" s="150">
        <v>1</v>
      </c>
      <c r="G13" s="148">
        <f t="shared" si="2"/>
        <v>4.7619047619047623E-3</v>
      </c>
      <c r="H13" s="149">
        <f t="shared" si="3"/>
        <v>210</v>
      </c>
    </row>
    <row r="14" spans="1:8" x14ac:dyDescent="0.2">
      <c r="A14" s="23" t="s">
        <v>36</v>
      </c>
      <c r="B14" s="150">
        <v>6</v>
      </c>
      <c r="C14" s="148">
        <f t="shared" si="0"/>
        <v>0.66666666666666663</v>
      </c>
      <c r="D14" s="150">
        <v>2</v>
      </c>
      <c r="E14" s="148">
        <f t="shared" si="1"/>
        <v>0.22222222222222221</v>
      </c>
      <c r="F14" s="150">
        <v>1</v>
      </c>
      <c r="G14" s="148">
        <f t="shared" si="2"/>
        <v>0.1111111111111111</v>
      </c>
      <c r="H14" s="149">
        <f t="shared" si="3"/>
        <v>9</v>
      </c>
    </row>
    <row r="15" spans="1:8" x14ac:dyDescent="0.2">
      <c r="A15" s="23" t="s">
        <v>138</v>
      </c>
      <c r="B15" s="150">
        <v>1</v>
      </c>
      <c r="C15" s="148">
        <f t="shared" si="0"/>
        <v>0.5</v>
      </c>
      <c r="D15" s="150">
        <v>1</v>
      </c>
      <c r="E15" s="148">
        <f t="shared" si="1"/>
        <v>0.5</v>
      </c>
      <c r="F15" s="150"/>
      <c r="G15" s="148"/>
      <c r="H15" s="149">
        <f t="shared" si="3"/>
        <v>2</v>
      </c>
    </row>
    <row r="16" spans="1:8" x14ac:dyDescent="0.2">
      <c r="A16" s="23" t="s">
        <v>125</v>
      </c>
      <c r="B16" s="150">
        <v>80</v>
      </c>
      <c r="C16" s="148">
        <f t="shared" si="0"/>
        <v>0.70796460176991149</v>
      </c>
      <c r="D16" s="150">
        <v>28</v>
      </c>
      <c r="E16" s="148">
        <f t="shared" si="1"/>
        <v>0.24778761061946902</v>
      </c>
      <c r="F16" s="150">
        <v>5</v>
      </c>
      <c r="G16" s="148">
        <f t="shared" si="2"/>
        <v>4.4247787610619468E-2</v>
      </c>
      <c r="H16" s="149">
        <f t="shared" si="3"/>
        <v>113</v>
      </c>
    </row>
    <row r="17" spans="1:8" x14ac:dyDescent="0.2">
      <c r="A17" s="23" t="s">
        <v>154</v>
      </c>
      <c r="B17" s="150">
        <v>1</v>
      </c>
      <c r="C17" s="148">
        <f t="shared" si="0"/>
        <v>1</v>
      </c>
      <c r="D17" s="150"/>
      <c r="E17" s="148"/>
      <c r="F17" s="150"/>
      <c r="G17" s="148"/>
      <c r="H17" s="149">
        <f t="shared" si="3"/>
        <v>1</v>
      </c>
    </row>
    <row r="18" spans="1:8" x14ac:dyDescent="0.2">
      <c r="A18" s="23" t="s">
        <v>48</v>
      </c>
      <c r="B18" s="150">
        <v>4</v>
      </c>
      <c r="C18" s="148">
        <f t="shared" si="0"/>
        <v>1</v>
      </c>
      <c r="D18" s="150"/>
      <c r="E18" s="148"/>
      <c r="F18" s="150"/>
      <c r="G18" s="148"/>
      <c r="H18" s="149">
        <f t="shared" si="3"/>
        <v>4</v>
      </c>
    </row>
    <row r="19" spans="1:8" ht="25.5" x14ac:dyDescent="0.2">
      <c r="A19" s="38" t="s">
        <v>150</v>
      </c>
      <c r="B19" s="150">
        <v>157</v>
      </c>
      <c r="C19" s="148">
        <f t="shared" si="0"/>
        <v>0.56071428571428572</v>
      </c>
      <c r="D19" s="150">
        <v>122</v>
      </c>
      <c r="E19" s="148">
        <f t="shared" si="1"/>
        <v>0.43571428571428572</v>
      </c>
      <c r="F19" s="150">
        <v>1</v>
      </c>
      <c r="G19" s="148">
        <f t="shared" si="2"/>
        <v>3.5714285714285713E-3</v>
      </c>
      <c r="H19" s="149">
        <f t="shared" si="3"/>
        <v>280</v>
      </c>
    </row>
    <row r="20" spans="1:8" ht="25.5" x14ac:dyDescent="0.2">
      <c r="A20" s="38" t="s">
        <v>151</v>
      </c>
      <c r="B20" s="150">
        <v>89</v>
      </c>
      <c r="C20" s="148">
        <f t="shared" si="0"/>
        <v>0.46354166666666669</v>
      </c>
      <c r="D20" s="150">
        <v>98</v>
      </c>
      <c r="E20" s="148">
        <f t="shared" si="1"/>
        <v>0.51041666666666663</v>
      </c>
      <c r="F20" s="150">
        <v>5</v>
      </c>
      <c r="G20" s="148">
        <f t="shared" si="2"/>
        <v>2.6041666666666668E-2</v>
      </c>
      <c r="H20" s="149">
        <f t="shared" si="3"/>
        <v>192</v>
      </c>
    </row>
    <row r="21" spans="1:8" x14ac:dyDescent="0.2">
      <c r="A21" s="23" t="s">
        <v>128</v>
      </c>
      <c r="B21" s="150">
        <v>194</v>
      </c>
      <c r="C21" s="148">
        <f t="shared" si="0"/>
        <v>0.60815047021943569</v>
      </c>
      <c r="D21" s="150">
        <v>119</v>
      </c>
      <c r="E21" s="148">
        <f t="shared" si="1"/>
        <v>0.37304075235109718</v>
      </c>
      <c r="F21" s="150">
        <v>6</v>
      </c>
      <c r="G21" s="148">
        <f t="shared" si="2"/>
        <v>1.8808777429467086E-2</v>
      </c>
      <c r="H21" s="149">
        <f t="shared" si="3"/>
        <v>319</v>
      </c>
    </row>
    <row r="22" spans="1:8" x14ac:dyDescent="0.2">
      <c r="A22" s="23" t="s">
        <v>51</v>
      </c>
      <c r="B22" s="150">
        <v>232</v>
      </c>
      <c r="C22" s="148">
        <f t="shared" si="0"/>
        <v>0.45669291338582679</v>
      </c>
      <c r="D22" s="150">
        <v>275</v>
      </c>
      <c r="E22" s="148">
        <f t="shared" si="1"/>
        <v>0.54133858267716539</v>
      </c>
      <c r="F22" s="150">
        <v>1</v>
      </c>
      <c r="G22" s="148">
        <f t="shared" si="2"/>
        <v>1.968503937007874E-3</v>
      </c>
      <c r="H22" s="149">
        <f t="shared" si="3"/>
        <v>508</v>
      </c>
    </row>
    <row r="23" spans="1:8" x14ac:dyDescent="0.2">
      <c r="B23" s="150"/>
      <c r="C23" s="148"/>
      <c r="D23" s="150"/>
      <c r="E23" s="148"/>
      <c r="F23" s="150"/>
      <c r="G23" s="148"/>
      <c r="H23" s="149"/>
    </row>
    <row r="24" spans="1:8" x14ac:dyDescent="0.2">
      <c r="A24" s="39" t="s">
        <v>199</v>
      </c>
      <c r="B24" s="150"/>
      <c r="C24" s="148"/>
      <c r="D24" s="150"/>
      <c r="E24" s="148"/>
      <c r="F24" s="150"/>
      <c r="G24" s="148"/>
      <c r="H24" s="149"/>
    </row>
    <row r="25" spans="1:8" x14ac:dyDescent="0.2">
      <c r="A25" s="23" t="s">
        <v>194</v>
      </c>
      <c r="B25" s="150"/>
      <c r="C25" s="148"/>
      <c r="D25" s="150"/>
      <c r="E25" s="148"/>
      <c r="F25" s="150"/>
      <c r="G25" s="148"/>
      <c r="H25" s="149">
        <f t="shared" si="3"/>
        <v>0</v>
      </c>
    </row>
    <row r="26" spans="1:8" x14ac:dyDescent="0.2">
      <c r="B26" s="150"/>
      <c r="C26" s="148"/>
      <c r="D26" s="150"/>
      <c r="E26" s="148"/>
      <c r="F26" s="150"/>
      <c r="G26" s="148"/>
      <c r="H26" s="149"/>
    </row>
    <row r="27" spans="1:8" x14ac:dyDescent="0.2">
      <c r="A27" s="39" t="s">
        <v>143</v>
      </c>
      <c r="B27" s="150"/>
      <c r="C27" s="148"/>
      <c r="D27" s="150"/>
      <c r="E27" s="148"/>
      <c r="F27" s="150"/>
      <c r="G27" s="148"/>
      <c r="H27" s="149"/>
    </row>
    <row r="28" spans="1:8" x14ac:dyDescent="0.2">
      <c r="A28" s="23" t="s">
        <v>130</v>
      </c>
      <c r="B28" s="150">
        <v>26</v>
      </c>
      <c r="C28" s="148">
        <f t="shared" si="0"/>
        <v>0.83870967741935487</v>
      </c>
      <c r="D28" s="150">
        <v>5</v>
      </c>
      <c r="E28" s="148">
        <f t="shared" si="1"/>
        <v>0.16129032258064516</v>
      </c>
      <c r="F28" s="150"/>
      <c r="G28" s="148"/>
      <c r="H28" s="149">
        <f t="shared" si="3"/>
        <v>31</v>
      </c>
    </row>
    <row r="29" spans="1:8" x14ac:dyDescent="0.2">
      <c r="A29" s="23" t="s">
        <v>145</v>
      </c>
      <c r="B29" s="150">
        <v>1</v>
      </c>
      <c r="C29" s="148">
        <f t="shared" si="0"/>
        <v>1</v>
      </c>
      <c r="D29" s="150"/>
      <c r="E29" s="148"/>
      <c r="F29" s="150"/>
      <c r="G29" s="148"/>
      <c r="H29" s="149">
        <f t="shared" si="3"/>
        <v>1</v>
      </c>
    </row>
    <row r="30" spans="1:8" x14ac:dyDescent="0.2">
      <c r="A30" s="23" t="s">
        <v>144</v>
      </c>
      <c r="B30" s="150"/>
      <c r="C30" s="148"/>
      <c r="D30" s="150"/>
      <c r="E30" s="148"/>
      <c r="F30" s="150"/>
      <c r="G30" s="148"/>
      <c r="H30" s="149">
        <f t="shared" si="3"/>
        <v>0</v>
      </c>
    </row>
    <row r="31" spans="1:8" x14ac:dyDescent="0.2">
      <c r="B31" s="150"/>
      <c r="C31" s="148"/>
      <c r="D31" s="150"/>
      <c r="E31" s="148"/>
      <c r="F31" s="150"/>
      <c r="G31" s="148"/>
      <c r="H31" s="149"/>
    </row>
    <row r="32" spans="1:8" x14ac:dyDescent="0.2">
      <c r="A32" s="39" t="s">
        <v>55</v>
      </c>
      <c r="B32" s="150"/>
      <c r="C32" s="148"/>
      <c r="D32" s="150"/>
      <c r="E32" s="148"/>
      <c r="F32" s="150"/>
      <c r="G32" s="148"/>
      <c r="H32" s="149"/>
    </row>
    <row r="33" spans="1:8" x14ac:dyDescent="0.2">
      <c r="A33" s="23" t="s">
        <v>71</v>
      </c>
      <c r="B33" s="150">
        <v>2</v>
      </c>
      <c r="C33" s="148">
        <f t="shared" si="0"/>
        <v>0.66666666666666663</v>
      </c>
      <c r="D33" s="150">
        <v>1</v>
      </c>
      <c r="E33" s="148">
        <f t="shared" si="1"/>
        <v>0.33333333333333331</v>
      </c>
      <c r="F33" s="150"/>
      <c r="G33" s="148"/>
      <c r="H33" s="149">
        <f t="shared" si="3"/>
        <v>3</v>
      </c>
    </row>
    <row r="34" spans="1:8" x14ac:dyDescent="0.2">
      <c r="A34" s="23" t="s">
        <v>153</v>
      </c>
      <c r="B34" s="150">
        <v>4</v>
      </c>
      <c r="C34" s="148">
        <f t="shared" si="0"/>
        <v>0.18181818181818182</v>
      </c>
      <c r="D34" s="150">
        <v>17</v>
      </c>
      <c r="E34" s="148">
        <f t="shared" si="1"/>
        <v>0.77272727272727271</v>
      </c>
      <c r="F34" s="150">
        <v>1</v>
      </c>
      <c r="G34" s="148">
        <f t="shared" si="2"/>
        <v>4.5454545454545456E-2</v>
      </c>
      <c r="H34" s="149">
        <f t="shared" si="3"/>
        <v>22</v>
      </c>
    </row>
    <row r="35" spans="1:8" x14ac:dyDescent="0.2">
      <c r="A35" s="23" t="s">
        <v>138</v>
      </c>
      <c r="B35" s="150"/>
      <c r="C35" s="148"/>
      <c r="D35" s="150"/>
      <c r="E35" s="148"/>
      <c r="F35" s="150"/>
      <c r="G35" s="148"/>
      <c r="H35" s="149">
        <f t="shared" si="3"/>
        <v>0</v>
      </c>
    </row>
    <row r="36" spans="1:8" x14ac:dyDescent="0.2">
      <c r="A36" s="23" t="s">
        <v>125</v>
      </c>
      <c r="B36" s="150"/>
      <c r="C36" s="148"/>
      <c r="D36" s="150"/>
      <c r="E36" s="148"/>
      <c r="F36" s="150"/>
      <c r="G36" s="148"/>
      <c r="H36" s="149">
        <f t="shared" si="3"/>
        <v>0</v>
      </c>
    </row>
    <row r="37" spans="1:8" x14ac:dyDescent="0.2">
      <c r="A37" s="23" t="s">
        <v>82</v>
      </c>
      <c r="B37" s="150">
        <v>6</v>
      </c>
      <c r="C37" s="148">
        <f t="shared" si="0"/>
        <v>0.8571428571428571</v>
      </c>
      <c r="D37" s="150">
        <v>1</v>
      </c>
      <c r="E37" s="148">
        <f t="shared" si="1"/>
        <v>0.14285714285714285</v>
      </c>
      <c r="F37" s="150">
        <v>0</v>
      </c>
      <c r="G37" s="148">
        <f t="shared" si="2"/>
        <v>0</v>
      </c>
      <c r="H37" s="149">
        <f t="shared" si="3"/>
        <v>7</v>
      </c>
    </row>
    <row r="38" spans="1:8" ht="13.5" customHeight="1" x14ac:dyDescent="0.2">
      <c r="A38" s="23" t="s">
        <v>10</v>
      </c>
      <c r="B38" s="150"/>
      <c r="C38" s="148"/>
      <c r="D38" s="150"/>
      <c r="E38" s="148"/>
      <c r="F38" s="150"/>
      <c r="G38" s="148"/>
      <c r="H38" s="149">
        <f t="shared" si="3"/>
        <v>0</v>
      </c>
    </row>
    <row r="39" spans="1:8" x14ac:dyDescent="0.2">
      <c r="A39" s="23" t="s">
        <v>89</v>
      </c>
      <c r="B39" s="150">
        <v>1</v>
      </c>
      <c r="C39" s="148">
        <f t="shared" si="0"/>
        <v>1</v>
      </c>
      <c r="D39" s="150"/>
      <c r="E39" s="148"/>
      <c r="F39" s="150"/>
      <c r="G39" s="148"/>
      <c r="H39" s="149">
        <f t="shared" si="3"/>
        <v>1</v>
      </c>
    </row>
    <row r="40" spans="1:8" x14ac:dyDescent="0.2">
      <c r="B40" s="150"/>
      <c r="C40" s="148"/>
      <c r="D40" s="150"/>
      <c r="E40" s="148"/>
      <c r="F40" s="150"/>
      <c r="G40" s="148"/>
      <c r="H40" s="149"/>
    </row>
    <row r="41" spans="1:8" x14ac:dyDescent="0.2">
      <c r="A41" s="64" t="s">
        <v>408</v>
      </c>
      <c r="B41" s="155"/>
      <c r="C41" s="156"/>
      <c r="D41" s="155"/>
      <c r="E41" s="156"/>
      <c r="F41" s="155"/>
      <c r="G41" s="156"/>
      <c r="H41" s="157"/>
    </row>
    <row r="42" spans="1:8" ht="14.25" x14ac:dyDescent="0.2">
      <c r="A42" s="23" t="s">
        <v>561</v>
      </c>
      <c r="B42" s="150">
        <v>3</v>
      </c>
      <c r="C42" s="148">
        <f>(B42/H42)</f>
        <v>1</v>
      </c>
      <c r="D42" s="150"/>
      <c r="E42" s="148"/>
      <c r="F42" s="150"/>
      <c r="G42" s="148"/>
      <c r="H42" s="149">
        <f>(SUM(B42+D42+F42))</f>
        <v>3</v>
      </c>
    </row>
    <row r="43" spans="1:8" ht="14.25" x14ac:dyDescent="0.2">
      <c r="A43" s="23" t="s">
        <v>562</v>
      </c>
      <c r="B43" s="150">
        <v>2</v>
      </c>
      <c r="C43" s="148">
        <f>(B43/H43)</f>
        <v>0.5</v>
      </c>
      <c r="D43" s="150">
        <v>1</v>
      </c>
      <c r="E43" s="148">
        <f>(D43/H43)</f>
        <v>0.25</v>
      </c>
      <c r="F43" s="150">
        <v>1</v>
      </c>
      <c r="G43" s="148">
        <f>(F43/H43)</f>
        <v>0.25</v>
      </c>
      <c r="H43" s="149">
        <f>(SUM(B43+D43+F43))</f>
        <v>4</v>
      </c>
    </row>
    <row r="44" spans="1:8" x14ac:dyDescent="0.2">
      <c r="B44" s="150"/>
      <c r="C44" s="148"/>
      <c r="D44" s="150"/>
      <c r="E44" s="148"/>
      <c r="F44" s="150"/>
      <c r="G44" s="148"/>
      <c r="H44" s="149"/>
    </row>
    <row r="45" spans="1:8" ht="14.25" x14ac:dyDescent="0.2">
      <c r="A45" s="116" t="s">
        <v>182</v>
      </c>
      <c r="B45" s="155"/>
      <c r="C45" s="156"/>
      <c r="D45" s="155"/>
      <c r="E45" s="156"/>
      <c r="F45" s="155"/>
      <c r="G45" s="156"/>
      <c r="H45" s="157"/>
    </row>
    <row r="46" spans="1:8" x14ac:dyDescent="0.2">
      <c r="A46" s="144" t="s">
        <v>183</v>
      </c>
      <c r="B46" s="150">
        <v>7</v>
      </c>
      <c r="C46" s="148">
        <f t="shared" si="0"/>
        <v>0.875</v>
      </c>
      <c r="D46" s="150">
        <v>1</v>
      </c>
      <c r="E46" s="148">
        <f t="shared" si="1"/>
        <v>0.125</v>
      </c>
      <c r="F46" s="150"/>
      <c r="G46" s="148"/>
      <c r="H46" s="149">
        <f t="shared" si="3"/>
        <v>8</v>
      </c>
    </row>
    <row r="47" spans="1:8" x14ac:dyDescent="0.2">
      <c r="A47" s="98" t="s">
        <v>184</v>
      </c>
      <c r="B47" s="206">
        <v>78</v>
      </c>
      <c r="C47" s="207">
        <f t="shared" si="0"/>
        <v>0.75728155339805825</v>
      </c>
      <c r="D47" s="206">
        <v>24</v>
      </c>
      <c r="E47" s="207">
        <f t="shared" si="1"/>
        <v>0.23300970873786409</v>
      </c>
      <c r="F47" s="206">
        <v>1</v>
      </c>
      <c r="G47" s="207">
        <f t="shared" si="2"/>
        <v>9.7087378640776691E-3</v>
      </c>
      <c r="H47" s="161">
        <f t="shared" si="3"/>
        <v>103</v>
      </c>
    </row>
    <row r="48" spans="1:8" x14ac:dyDescent="0.2">
      <c r="A48" s="115" t="s">
        <v>12</v>
      </c>
      <c r="B48" s="158">
        <f>SUM(B5:B47)</f>
        <v>2320</v>
      </c>
      <c r="C48" s="159">
        <f t="shared" si="0"/>
        <v>0.58630275461207981</v>
      </c>
      <c r="D48" s="160">
        <f>SUM(D5:D47)</f>
        <v>1572</v>
      </c>
      <c r="E48" s="159">
        <f t="shared" si="1"/>
        <v>0.39727065959059893</v>
      </c>
      <c r="F48" s="160">
        <f>SUM(F5:F47)</f>
        <v>65</v>
      </c>
      <c r="G48" s="159">
        <f t="shared" si="2"/>
        <v>1.6426585797321203E-2</v>
      </c>
      <c r="H48" s="161">
        <f t="shared" si="3"/>
        <v>3957</v>
      </c>
    </row>
    <row r="50" spans="1:11" ht="28.5" customHeight="1" x14ac:dyDescent="0.2">
      <c r="A50" s="305" t="s">
        <v>575</v>
      </c>
      <c r="B50" s="305"/>
      <c r="C50" s="305"/>
      <c r="D50" s="305"/>
      <c r="E50" s="305"/>
      <c r="F50" s="305"/>
      <c r="G50" s="305"/>
      <c r="H50" s="305"/>
    </row>
    <row r="51" spans="1:11" ht="28.5" customHeight="1" x14ac:dyDescent="0.2">
      <c r="A51" s="248"/>
      <c r="B51" s="248"/>
      <c r="C51" s="248"/>
      <c r="D51" s="248"/>
      <c r="E51" s="248"/>
      <c r="F51" s="248"/>
      <c r="G51" s="248"/>
      <c r="H51" s="248"/>
    </row>
    <row r="52" spans="1:11" customFormat="1" x14ac:dyDescent="0.2">
      <c r="A52" s="295" t="s">
        <v>568</v>
      </c>
      <c r="B52" s="295"/>
      <c r="C52" s="295"/>
      <c r="D52" s="295"/>
      <c r="E52" s="295"/>
      <c r="F52" s="295"/>
      <c r="G52" s="295"/>
      <c r="H52" s="246"/>
      <c r="I52" s="246"/>
      <c r="J52" s="246"/>
      <c r="K52" s="23"/>
    </row>
    <row r="53" spans="1:11" customFormat="1" ht="27.75" customHeight="1" x14ac:dyDescent="0.2">
      <c r="A53" s="322" t="s">
        <v>571</v>
      </c>
      <c r="B53" s="322"/>
      <c r="C53" s="322"/>
      <c r="D53" s="322"/>
      <c r="E53" s="322"/>
      <c r="F53" s="322"/>
      <c r="G53" s="322"/>
      <c r="H53" s="246"/>
      <c r="I53" s="246"/>
      <c r="J53" s="246"/>
      <c r="K53" s="23"/>
    </row>
    <row r="54" spans="1:11" ht="25.5" customHeight="1" x14ac:dyDescent="0.2">
      <c r="A54" s="322" t="s">
        <v>397</v>
      </c>
      <c r="B54" s="322"/>
      <c r="C54" s="322"/>
      <c r="D54" s="322"/>
      <c r="E54" s="322"/>
      <c r="F54" s="322"/>
      <c r="G54" s="322"/>
      <c r="H54" s="322"/>
    </row>
    <row r="56" spans="1:11" ht="13.5" x14ac:dyDescent="0.25">
      <c r="A56" s="268" t="s">
        <v>581</v>
      </c>
    </row>
  </sheetData>
  <mergeCells count="8">
    <mergeCell ref="A1:H1"/>
    <mergeCell ref="B2:C2"/>
    <mergeCell ref="D2:E2"/>
    <mergeCell ref="F2:G2"/>
    <mergeCell ref="A54:H54"/>
    <mergeCell ref="A50:H50"/>
    <mergeCell ref="A52:G52"/>
    <mergeCell ref="A53:G53"/>
  </mergeCells>
  <pageMargins left="0.7" right="0.7" top="0.75" bottom="0.75" header="0.3" footer="0.3"/>
  <pageSetup scale="97" orientation="portrait" r:id="rId1"/>
  <rowBreaks count="1" manualBreakCount="1">
    <brk id="4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Normal="100" workbookViewId="0">
      <selection activeCell="A13" sqref="A13"/>
    </sheetView>
  </sheetViews>
  <sheetFormatPr defaultRowHeight="12.75" x14ac:dyDescent="0.2"/>
  <cols>
    <col min="1" max="1" width="22.42578125" customWidth="1"/>
    <col min="2" max="6" width="8.7109375" customWidth="1"/>
  </cols>
  <sheetData>
    <row r="1" spans="1:7" ht="44.25" customHeight="1" thickBot="1" x14ac:dyDescent="0.25">
      <c r="A1" s="336" t="s">
        <v>215</v>
      </c>
      <c r="B1" s="308"/>
      <c r="C1" s="308"/>
      <c r="D1" s="308"/>
      <c r="E1" s="308"/>
      <c r="F1" s="308"/>
      <c r="G1" s="51"/>
    </row>
    <row r="2" spans="1:7" ht="13.5" thickBot="1" x14ac:dyDescent="0.25">
      <c r="A2" s="162"/>
      <c r="B2" s="330" t="s">
        <v>159</v>
      </c>
      <c r="C2" s="330"/>
      <c r="D2" s="330"/>
      <c r="E2" s="330"/>
      <c r="F2" s="163"/>
      <c r="G2" s="51"/>
    </row>
    <row r="3" spans="1:7" ht="26.25" customHeight="1" x14ac:dyDescent="0.2">
      <c r="A3" s="167" t="s">
        <v>112</v>
      </c>
      <c r="B3" s="337" t="s">
        <v>173</v>
      </c>
      <c r="C3" s="337"/>
      <c r="D3" s="337" t="s">
        <v>174</v>
      </c>
      <c r="E3" s="337"/>
      <c r="F3" s="168" t="s">
        <v>12</v>
      </c>
      <c r="G3" s="51"/>
    </row>
    <row r="4" spans="1:7" x14ac:dyDescent="0.2">
      <c r="A4" s="164" t="s">
        <v>179</v>
      </c>
      <c r="B4" s="135">
        <v>316</v>
      </c>
      <c r="C4" s="61">
        <f t="shared" ref="C4:C9" si="0">B4/F4</f>
        <v>0.75238095238095237</v>
      </c>
      <c r="D4" s="165">
        <v>104</v>
      </c>
      <c r="E4" s="61">
        <f t="shared" ref="E4:E9" si="1">D4/F4</f>
        <v>0.24761904761904763</v>
      </c>
      <c r="F4" s="48">
        <f>(B4+D4)</f>
        <v>420</v>
      </c>
      <c r="G4" s="52"/>
    </row>
    <row r="5" spans="1:7" x14ac:dyDescent="0.2">
      <c r="A5" s="164" t="s">
        <v>162</v>
      </c>
      <c r="B5" s="135">
        <v>176</v>
      </c>
      <c r="C5" s="61">
        <f t="shared" si="0"/>
        <v>0.6875</v>
      </c>
      <c r="D5" s="165">
        <v>80</v>
      </c>
      <c r="E5" s="61">
        <f t="shared" si="1"/>
        <v>0.3125</v>
      </c>
      <c r="F5" s="48">
        <f t="shared" ref="F5:F9" si="2">(B5+D5)</f>
        <v>256</v>
      </c>
      <c r="G5" s="52"/>
    </row>
    <row r="6" spans="1:7" x14ac:dyDescent="0.2">
      <c r="A6" s="164" t="s">
        <v>114</v>
      </c>
      <c r="B6" s="135">
        <v>135</v>
      </c>
      <c r="C6" s="61">
        <f t="shared" si="0"/>
        <v>0.69230769230769229</v>
      </c>
      <c r="D6" s="165">
        <v>60</v>
      </c>
      <c r="E6" s="61">
        <f t="shared" si="1"/>
        <v>0.30769230769230771</v>
      </c>
      <c r="F6" s="48">
        <f t="shared" si="2"/>
        <v>195</v>
      </c>
      <c r="G6" s="52"/>
    </row>
    <row r="7" spans="1:7" x14ac:dyDescent="0.2">
      <c r="A7" s="166" t="s">
        <v>115</v>
      </c>
      <c r="B7" s="135">
        <v>76</v>
      </c>
      <c r="C7" s="61">
        <f t="shared" si="0"/>
        <v>0.73076923076923073</v>
      </c>
      <c r="D7" s="165">
        <v>28</v>
      </c>
      <c r="E7" s="61">
        <f t="shared" si="1"/>
        <v>0.26923076923076922</v>
      </c>
      <c r="F7" s="48">
        <f t="shared" si="2"/>
        <v>104</v>
      </c>
      <c r="G7" s="52"/>
    </row>
    <row r="8" spans="1:7" x14ac:dyDescent="0.2">
      <c r="A8" s="166" t="s">
        <v>116</v>
      </c>
      <c r="B8" s="135">
        <v>101</v>
      </c>
      <c r="C8" s="61">
        <f t="shared" si="0"/>
        <v>0.74264705882352944</v>
      </c>
      <c r="D8" s="165">
        <v>35</v>
      </c>
      <c r="E8" s="61">
        <f t="shared" si="1"/>
        <v>0.25735294117647056</v>
      </c>
      <c r="F8" s="48">
        <f t="shared" si="2"/>
        <v>136</v>
      </c>
      <c r="G8" s="52"/>
    </row>
    <row r="9" spans="1:7" x14ac:dyDescent="0.2">
      <c r="A9" s="253" t="s">
        <v>12</v>
      </c>
      <c r="B9" s="174">
        <f>SUM(B4:B8)</f>
        <v>804</v>
      </c>
      <c r="C9" s="175">
        <f t="shared" si="0"/>
        <v>0.72367236723672368</v>
      </c>
      <c r="D9" s="174">
        <f>SUM(D4:D8)</f>
        <v>307</v>
      </c>
      <c r="E9" s="175">
        <f t="shared" si="1"/>
        <v>0.27632763276327632</v>
      </c>
      <c r="F9" s="200">
        <f t="shared" si="2"/>
        <v>1111</v>
      </c>
      <c r="G9" s="53"/>
    </row>
    <row r="10" spans="1:7" x14ac:dyDescent="0.2">
      <c r="A10" s="51"/>
      <c r="B10" s="51"/>
      <c r="C10" s="51"/>
      <c r="D10" s="51"/>
      <c r="E10" s="51"/>
      <c r="F10" s="54"/>
      <c r="G10" s="51"/>
    </row>
    <row r="11" spans="1:7" ht="14.25" x14ac:dyDescent="0.2">
      <c r="A11" s="312" t="s">
        <v>573</v>
      </c>
      <c r="B11" s="312"/>
      <c r="C11" s="312"/>
      <c r="D11" s="312"/>
      <c r="E11" s="327"/>
      <c r="F11" s="54"/>
      <c r="G11" s="51"/>
    </row>
    <row r="12" spans="1:7" x14ac:dyDescent="0.2">
      <c r="A12" s="312"/>
      <c r="B12" s="292"/>
      <c r="C12" s="292"/>
      <c r="D12" s="292"/>
      <c r="E12" s="332"/>
      <c r="F12" s="327"/>
      <c r="G12" s="327"/>
    </row>
    <row r="13" spans="1:7" ht="13.5" x14ac:dyDescent="0.25">
      <c r="A13" s="268" t="s">
        <v>581</v>
      </c>
    </row>
  </sheetData>
  <mergeCells count="6">
    <mergeCell ref="A11:E11"/>
    <mergeCell ref="A12:G12"/>
    <mergeCell ref="A1:F1"/>
    <mergeCell ref="B2:E2"/>
    <mergeCell ref="B3:C3"/>
    <mergeCell ref="D3:E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Normal="100" workbookViewId="0">
      <selection activeCell="A13" sqref="A13"/>
    </sheetView>
  </sheetViews>
  <sheetFormatPr defaultRowHeight="12.75" x14ac:dyDescent="0.2"/>
  <cols>
    <col min="1" max="1" width="22.42578125" customWidth="1"/>
    <col min="2" max="6" width="8.7109375" customWidth="1"/>
  </cols>
  <sheetData>
    <row r="1" spans="1:7" ht="42.75" customHeight="1" thickBot="1" x14ac:dyDescent="0.25">
      <c r="A1" s="336" t="s">
        <v>216</v>
      </c>
      <c r="B1" s="308"/>
      <c r="C1" s="308"/>
      <c r="D1" s="308"/>
      <c r="E1" s="308"/>
      <c r="F1" s="308"/>
      <c r="G1" s="51"/>
    </row>
    <row r="2" spans="1:7" ht="13.5" thickBot="1" x14ac:dyDescent="0.25">
      <c r="A2" s="162"/>
      <c r="B2" s="330" t="s">
        <v>159</v>
      </c>
      <c r="C2" s="330"/>
      <c r="D2" s="330"/>
      <c r="E2" s="330"/>
      <c r="F2" s="163"/>
      <c r="G2" s="51"/>
    </row>
    <row r="3" spans="1:7" ht="25.5" customHeight="1" x14ac:dyDescent="0.2">
      <c r="A3" s="167" t="s">
        <v>112</v>
      </c>
      <c r="B3" s="337" t="s">
        <v>173</v>
      </c>
      <c r="C3" s="337"/>
      <c r="D3" s="337" t="s">
        <v>174</v>
      </c>
      <c r="E3" s="337"/>
      <c r="F3" s="169" t="s">
        <v>12</v>
      </c>
      <c r="G3" s="51"/>
    </row>
    <row r="4" spans="1:7" x14ac:dyDescent="0.2">
      <c r="A4" s="164" t="s">
        <v>179</v>
      </c>
      <c r="B4" s="135">
        <v>211</v>
      </c>
      <c r="C4" s="61">
        <f t="shared" ref="C4:C9" si="0">B4/F4</f>
        <v>0.70333333333333337</v>
      </c>
      <c r="D4" s="165">
        <v>89</v>
      </c>
      <c r="E4" s="61">
        <f t="shared" ref="E4:E9" si="1">D4/F4</f>
        <v>0.29666666666666669</v>
      </c>
      <c r="F4" s="48">
        <f>(B4+D4)</f>
        <v>300</v>
      </c>
      <c r="G4" s="52"/>
    </row>
    <row r="5" spans="1:7" x14ac:dyDescent="0.2">
      <c r="A5" s="164" t="s">
        <v>162</v>
      </c>
      <c r="B5" s="135">
        <v>127</v>
      </c>
      <c r="C5" s="61">
        <f t="shared" si="0"/>
        <v>0.64467005076142136</v>
      </c>
      <c r="D5" s="165">
        <v>70</v>
      </c>
      <c r="E5" s="61">
        <f t="shared" si="1"/>
        <v>0.35532994923857869</v>
      </c>
      <c r="F5" s="48">
        <f t="shared" ref="F5:F9" si="2">(B5+D5)</f>
        <v>197</v>
      </c>
      <c r="G5" s="52"/>
    </row>
    <row r="6" spans="1:7" x14ac:dyDescent="0.2">
      <c r="A6" s="164" t="s">
        <v>114</v>
      </c>
      <c r="B6" s="135">
        <v>73</v>
      </c>
      <c r="C6" s="61">
        <f t="shared" si="0"/>
        <v>0.63478260869565217</v>
      </c>
      <c r="D6" s="165">
        <v>42</v>
      </c>
      <c r="E6" s="61">
        <f t="shared" si="1"/>
        <v>0.36521739130434783</v>
      </c>
      <c r="F6" s="48">
        <f t="shared" si="2"/>
        <v>115</v>
      </c>
      <c r="G6" s="52"/>
    </row>
    <row r="7" spans="1:7" x14ac:dyDescent="0.2">
      <c r="A7" s="166" t="s">
        <v>115</v>
      </c>
      <c r="B7" s="135">
        <v>49</v>
      </c>
      <c r="C7" s="61">
        <f t="shared" si="0"/>
        <v>0.73134328358208955</v>
      </c>
      <c r="D7" s="165">
        <v>18</v>
      </c>
      <c r="E7" s="61">
        <f t="shared" si="1"/>
        <v>0.26865671641791045</v>
      </c>
      <c r="F7" s="48">
        <f t="shared" si="2"/>
        <v>67</v>
      </c>
      <c r="G7" s="52"/>
    </row>
    <row r="8" spans="1:7" x14ac:dyDescent="0.2">
      <c r="A8" s="166" t="s">
        <v>116</v>
      </c>
      <c r="B8" s="135">
        <v>43</v>
      </c>
      <c r="C8" s="61">
        <f t="shared" si="0"/>
        <v>0.63235294117647056</v>
      </c>
      <c r="D8" s="165">
        <v>25</v>
      </c>
      <c r="E8" s="61">
        <f t="shared" si="1"/>
        <v>0.36764705882352944</v>
      </c>
      <c r="F8" s="48">
        <f t="shared" si="2"/>
        <v>68</v>
      </c>
      <c r="G8" s="52"/>
    </row>
    <row r="9" spans="1:7" x14ac:dyDescent="0.2">
      <c r="A9" s="253" t="s">
        <v>12</v>
      </c>
      <c r="B9" s="174">
        <f>SUM(B4:B8)</f>
        <v>503</v>
      </c>
      <c r="C9" s="175">
        <f t="shared" si="0"/>
        <v>0.6733601070950469</v>
      </c>
      <c r="D9" s="174">
        <f>SUM(D4:D8)</f>
        <v>244</v>
      </c>
      <c r="E9" s="175">
        <f t="shared" si="1"/>
        <v>0.32663989290495316</v>
      </c>
      <c r="F9" s="174">
        <f t="shared" si="2"/>
        <v>747</v>
      </c>
      <c r="G9" s="53"/>
    </row>
    <row r="10" spans="1:7" x14ac:dyDescent="0.2">
      <c r="A10" s="51"/>
      <c r="B10" s="51"/>
      <c r="C10" s="51"/>
      <c r="D10" s="51"/>
      <c r="E10" s="51"/>
      <c r="F10" s="54"/>
      <c r="G10" s="51"/>
    </row>
    <row r="11" spans="1:7" ht="14.25" x14ac:dyDescent="0.2">
      <c r="A11" s="312" t="s">
        <v>573</v>
      </c>
      <c r="B11" s="312"/>
      <c r="C11" s="312"/>
      <c r="D11" s="312"/>
      <c r="E11" s="327"/>
      <c r="F11" s="54"/>
      <c r="G11" s="51"/>
    </row>
    <row r="13" spans="1:7" ht="13.5" x14ac:dyDescent="0.25">
      <c r="A13" s="268" t="s">
        <v>581</v>
      </c>
    </row>
  </sheetData>
  <mergeCells count="5">
    <mergeCell ref="A11:E11"/>
    <mergeCell ref="A1:F1"/>
    <mergeCell ref="B2:E2"/>
    <mergeCell ref="B3:C3"/>
    <mergeCell ref="D3:E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activeCell="A12" sqref="A12"/>
    </sheetView>
  </sheetViews>
  <sheetFormatPr defaultRowHeight="12.75" x14ac:dyDescent="0.2"/>
  <cols>
    <col min="1" max="1" width="22.42578125" customWidth="1"/>
    <col min="2" max="8" width="8.7109375" customWidth="1"/>
  </cols>
  <sheetData>
    <row r="1" spans="1:8" ht="27" customHeight="1" thickBot="1" x14ac:dyDescent="0.25">
      <c r="A1" s="336" t="s">
        <v>217</v>
      </c>
      <c r="B1" s="338"/>
      <c r="C1" s="338"/>
      <c r="D1" s="338"/>
      <c r="E1" s="338"/>
      <c r="F1" s="338"/>
      <c r="G1" s="338"/>
      <c r="H1" s="338"/>
    </row>
    <row r="2" spans="1:8" ht="27.75" customHeight="1" x14ac:dyDescent="0.2">
      <c r="A2" s="151" t="s">
        <v>112</v>
      </c>
      <c r="B2" s="335" t="s">
        <v>175</v>
      </c>
      <c r="C2" s="335"/>
      <c r="D2" s="335" t="s">
        <v>176</v>
      </c>
      <c r="E2" s="335"/>
      <c r="F2" s="335" t="s">
        <v>177</v>
      </c>
      <c r="G2" s="335"/>
      <c r="H2" s="170" t="s">
        <v>12</v>
      </c>
    </row>
    <row r="3" spans="1:8" x14ac:dyDescent="0.2">
      <c r="A3" s="164" t="s">
        <v>187</v>
      </c>
      <c r="B3" s="135">
        <v>60</v>
      </c>
      <c r="C3" s="61">
        <f t="shared" ref="C3:C8" si="0">B3/H3</f>
        <v>0.61855670103092786</v>
      </c>
      <c r="D3" s="134">
        <v>34</v>
      </c>
      <c r="E3" s="61">
        <f t="shared" ref="E3:E8" si="1">D3/H3</f>
        <v>0.35051546391752575</v>
      </c>
      <c r="F3" s="135">
        <v>3</v>
      </c>
      <c r="G3" s="61">
        <f>F3/H3</f>
        <v>3.0927835051546393E-2</v>
      </c>
      <c r="H3" s="48">
        <f>(B3+D3+F3)</f>
        <v>97</v>
      </c>
    </row>
    <row r="4" spans="1:8" x14ac:dyDescent="0.2">
      <c r="A4" s="164" t="s">
        <v>162</v>
      </c>
      <c r="B4" s="135">
        <v>30</v>
      </c>
      <c r="C4" s="61">
        <f t="shared" si="0"/>
        <v>0.63829787234042556</v>
      </c>
      <c r="D4" s="134">
        <v>17</v>
      </c>
      <c r="E4" s="61">
        <f t="shared" si="1"/>
        <v>0.36170212765957449</v>
      </c>
      <c r="F4" s="135"/>
      <c r="G4" s="61"/>
      <c r="H4" s="48">
        <f>(B4+D4+F4)</f>
        <v>47</v>
      </c>
    </row>
    <row r="5" spans="1:8" x14ac:dyDescent="0.2">
      <c r="A5" s="164" t="s">
        <v>114</v>
      </c>
      <c r="B5" s="135">
        <v>10</v>
      </c>
      <c r="C5" s="61">
        <f t="shared" si="0"/>
        <v>0.7142857142857143</v>
      </c>
      <c r="D5" s="134">
        <v>4</v>
      </c>
      <c r="E5" s="61">
        <f t="shared" si="1"/>
        <v>0.2857142857142857</v>
      </c>
      <c r="F5" s="135"/>
      <c r="G5" s="61"/>
      <c r="H5" s="48">
        <f>(B5+D5+F5)</f>
        <v>14</v>
      </c>
    </row>
    <row r="6" spans="1:8" x14ac:dyDescent="0.2">
      <c r="A6" s="166" t="s">
        <v>115</v>
      </c>
      <c r="B6" s="135">
        <v>1</v>
      </c>
      <c r="C6" s="61">
        <f t="shared" si="0"/>
        <v>0.25</v>
      </c>
      <c r="D6" s="134">
        <v>3</v>
      </c>
      <c r="E6" s="61">
        <f t="shared" si="1"/>
        <v>0.75</v>
      </c>
      <c r="F6" s="135"/>
      <c r="G6" s="61"/>
      <c r="H6" s="48">
        <f>(B6+D6+F6)</f>
        <v>4</v>
      </c>
    </row>
    <row r="7" spans="1:8" x14ac:dyDescent="0.2">
      <c r="A7" s="166" t="s">
        <v>116</v>
      </c>
      <c r="B7" s="135">
        <v>7</v>
      </c>
      <c r="C7" s="61">
        <f t="shared" si="0"/>
        <v>0.7</v>
      </c>
      <c r="D7" s="134">
        <v>3</v>
      </c>
      <c r="E7" s="61">
        <f t="shared" si="1"/>
        <v>0.3</v>
      </c>
      <c r="F7" s="135"/>
      <c r="G7" s="61"/>
      <c r="H7" s="48">
        <f>(B7+D7+F7)</f>
        <v>10</v>
      </c>
    </row>
    <row r="8" spans="1:8" x14ac:dyDescent="0.2">
      <c r="A8" s="253" t="s">
        <v>12</v>
      </c>
      <c r="B8" s="174">
        <f>SUM(B3:B7)</f>
        <v>108</v>
      </c>
      <c r="C8" s="175">
        <f t="shared" si="0"/>
        <v>0.62790697674418605</v>
      </c>
      <c r="D8" s="174">
        <f>SUM(D3:D7)</f>
        <v>61</v>
      </c>
      <c r="E8" s="175">
        <f t="shared" si="1"/>
        <v>0.35465116279069769</v>
      </c>
      <c r="F8" s="174">
        <f>SUM(F3:F7)</f>
        <v>3</v>
      </c>
      <c r="G8" s="175">
        <f t="shared" ref="G8" si="2">F8/H8</f>
        <v>1.7441860465116279E-2</v>
      </c>
      <c r="H8" s="174">
        <f>SUM(H3:H7)</f>
        <v>172</v>
      </c>
    </row>
    <row r="9" spans="1:8" x14ac:dyDescent="0.2">
      <c r="A9" s="292"/>
      <c r="B9" s="292"/>
      <c r="C9" s="292"/>
      <c r="D9" s="292"/>
      <c r="E9" s="332"/>
      <c r="F9" s="55"/>
      <c r="G9" s="55"/>
      <c r="H9" s="50"/>
    </row>
    <row r="10" spans="1:8" ht="28.5" customHeight="1" x14ac:dyDescent="0.2">
      <c r="A10" s="305" t="s">
        <v>575</v>
      </c>
      <c r="B10" s="305"/>
      <c r="C10" s="305"/>
      <c r="D10" s="305"/>
      <c r="E10" s="305"/>
      <c r="F10" s="305"/>
      <c r="G10" s="305"/>
      <c r="H10" s="305"/>
    </row>
    <row r="12" spans="1:8" ht="13.5" x14ac:dyDescent="0.25">
      <c r="A12" s="268" t="s">
        <v>581</v>
      </c>
    </row>
  </sheetData>
  <mergeCells count="6">
    <mergeCell ref="A10:H10"/>
    <mergeCell ref="A1:H1"/>
    <mergeCell ref="B2:C2"/>
    <mergeCell ref="D2:E2"/>
    <mergeCell ref="F2:G2"/>
    <mergeCell ref="A9:E9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activeCell="A12" sqref="A12"/>
    </sheetView>
  </sheetViews>
  <sheetFormatPr defaultRowHeight="12.75" x14ac:dyDescent="0.2"/>
  <cols>
    <col min="1" max="1" width="22.42578125" customWidth="1"/>
    <col min="2" max="8" width="8.7109375" customWidth="1"/>
  </cols>
  <sheetData>
    <row r="1" spans="1:8" ht="30" customHeight="1" thickBot="1" x14ac:dyDescent="0.25">
      <c r="A1" s="336" t="s">
        <v>218</v>
      </c>
      <c r="B1" s="338"/>
      <c r="C1" s="338"/>
      <c r="D1" s="338"/>
      <c r="E1" s="338"/>
      <c r="F1" s="338"/>
      <c r="G1" s="338"/>
      <c r="H1" s="338"/>
    </row>
    <row r="2" spans="1:8" ht="27.75" customHeight="1" x14ac:dyDescent="0.2">
      <c r="A2" s="151" t="s">
        <v>112</v>
      </c>
      <c r="B2" s="335" t="s">
        <v>175</v>
      </c>
      <c r="C2" s="335"/>
      <c r="D2" s="335" t="s">
        <v>176</v>
      </c>
      <c r="E2" s="335"/>
      <c r="F2" s="335" t="s">
        <v>177</v>
      </c>
      <c r="G2" s="335"/>
      <c r="H2" s="171" t="s">
        <v>12</v>
      </c>
    </row>
    <row r="3" spans="1:8" x14ac:dyDescent="0.2">
      <c r="A3" s="164" t="s">
        <v>187</v>
      </c>
      <c r="B3" s="135">
        <v>54</v>
      </c>
      <c r="C3" s="61">
        <f t="shared" ref="C3:C8" si="0">B3/H3</f>
        <v>0.71052631578947367</v>
      </c>
      <c r="D3" s="134">
        <v>20</v>
      </c>
      <c r="E3" s="61">
        <f t="shared" ref="E3:E8" si="1">D3/H3</f>
        <v>0.26315789473684209</v>
      </c>
      <c r="F3" s="135">
        <v>2</v>
      </c>
      <c r="G3" s="61">
        <f t="shared" ref="G3:G8" si="2">F3/H3</f>
        <v>2.6315789473684209E-2</v>
      </c>
      <c r="H3" s="48">
        <f>(B3+D3+F3)</f>
        <v>76</v>
      </c>
    </row>
    <row r="4" spans="1:8" x14ac:dyDescent="0.2">
      <c r="A4" s="164" t="s">
        <v>178</v>
      </c>
      <c r="B4" s="135">
        <v>29</v>
      </c>
      <c r="C4" s="61">
        <f t="shared" si="0"/>
        <v>0.87878787878787878</v>
      </c>
      <c r="D4" s="134">
        <v>3</v>
      </c>
      <c r="E4" s="61">
        <f t="shared" si="1"/>
        <v>9.0909090909090912E-2</v>
      </c>
      <c r="F4" s="135">
        <v>1</v>
      </c>
      <c r="G4" s="61">
        <f t="shared" si="2"/>
        <v>3.0303030303030304E-2</v>
      </c>
      <c r="H4" s="48">
        <f>(B4+D4+F4)</f>
        <v>33</v>
      </c>
    </row>
    <row r="5" spans="1:8" x14ac:dyDescent="0.2">
      <c r="A5" s="164" t="s">
        <v>114</v>
      </c>
      <c r="B5" s="135">
        <v>5</v>
      </c>
      <c r="C5" s="61">
        <f t="shared" si="0"/>
        <v>0.625</v>
      </c>
      <c r="D5" s="134">
        <v>2</v>
      </c>
      <c r="E5" s="61">
        <f t="shared" si="1"/>
        <v>0.25</v>
      </c>
      <c r="F5" s="135">
        <v>1</v>
      </c>
      <c r="G5" s="61">
        <f t="shared" si="2"/>
        <v>0.125</v>
      </c>
      <c r="H5" s="48">
        <f>(B5+D5+F5)</f>
        <v>8</v>
      </c>
    </row>
    <row r="6" spans="1:8" x14ac:dyDescent="0.2">
      <c r="A6" s="166" t="s">
        <v>115</v>
      </c>
      <c r="B6" s="135">
        <v>2</v>
      </c>
      <c r="C6" s="61">
        <f t="shared" si="0"/>
        <v>0.4</v>
      </c>
      <c r="D6" s="134">
        <v>2</v>
      </c>
      <c r="E6" s="61">
        <f t="shared" si="1"/>
        <v>0.4</v>
      </c>
      <c r="F6" s="135">
        <v>1</v>
      </c>
      <c r="G6" s="61">
        <f t="shared" si="2"/>
        <v>0.2</v>
      </c>
      <c r="H6" s="48">
        <f>(B6+D6+F6)</f>
        <v>5</v>
      </c>
    </row>
    <row r="7" spans="1:8" x14ac:dyDescent="0.2">
      <c r="A7" s="166" t="s">
        <v>116</v>
      </c>
      <c r="B7" s="135">
        <v>4</v>
      </c>
      <c r="C7" s="61">
        <f t="shared" si="0"/>
        <v>0.8</v>
      </c>
      <c r="D7" s="134">
        <v>1</v>
      </c>
      <c r="E7" s="61">
        <f t="shared" si="1"/>
        <v>0.2</v>
      </c>
      <c r="F7" s="135"/>
      <c r="G7" s="61"/>
      <c r="H7" s="48">
        <f>(B7+D7+F7)</f>
        <v>5</v>
      </c>
    </row>
    <row r="8" spans="1:8" x14ac:dyDescent="0.2">
      <c r="A8" s="253" t="s">
        <v>12</v>
      </c>
      <c r="B8" s="174">
        <f>SUM(B3:B7)</f>
        <v>94</v>
      </c>
      <c r="C8" s="175">
        <f t="shared" si="0"/>
        <v>0.74015748031496065</v>
      </c>
      <c r="D8" s="174">
        <f>SUM(D3:D7)</f>
        <v>28</v>
      </c>
      <c r="E8" s="175">
        <f t="shared" si="1"/>
        <v>0.22047244094488189</v>
      </c>
      <c r="F8" s="174">
        <f>SUM(F3:F7)</f>
        <v>5</v>
      </c>
      <c r="G8" s="175">
        <f t="shared" si="2"/>
        <v>3.937007874015748E-2</v>
      </c>
      <c r="H8" s="174">
        <f>SUM(H3:H7)</f>
        <v>127</v>
      </c>
    </row>
    <row r="9" spans="1:8" x14ac:dyDescent="0.2">
      <c r="A9" s="292"/>
      <c r="B9" s="292"/>
      <c r="C9" s="292"/>
      <c r="D9" s="292"/>
      <c r="E9" s="332"/>
      <c r="F9" s="55"/>
      <c r="G9" s="55"/>
      <c r="H9" s="50"/>
    </row>
    <row r="10" spans="1:8" ht="30.75" customHeight="1" x14ac:dyDescent="0.2">
      <c r="A10" s="305" t="s">
        <v>575</v>
      </c>
      <c r="B10" s="305"/>
      <c r="C10" s="305"/>
      <c r="D10" s="305"/>
      <c r="E10" s="305"/>
      <c r="F10" s="305"/>
      <c r="G10" s="305"/>
      <c r="H10" s="305"/>
    </row>
    <row r="12" spans="1:8" ht="13.5" x14ac:dyDescent="0.25">
      <c r="A12" s="268" t="s">
        <v>581</v>
      </c>
    </row>
  </sheetData>
  <mergeCells count="6">
    <mergeCell ref="A10:H10"/>
    <mergeCell ref="A1:H1"/>
    <mergeCell ref="B2:C2"/>
    <mergeCell ref="D2:E2"/>
    <mergeCell ref="F2:G2"/>
    <mergeCell ref="A9:E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Normal="100" workbookViewId="0">
      <selection activeCell="A27" sqref="A27"/>
    </sheetView>
  </sheetViews>
  <sheetFormatPr defaultRowHeight="12.75" x14ac:dyDescent="0.2"/>
  <cols>
    <col min="1" max="1" width="31.28515625" style="1" customWidth="1"/>
    <col min="2" max="2" width="14.7109375" style="1" customWidth="1"/>
    <col min="3" max="3" width="14.28515625" style="1" customWidth="1"/>
    <col min="4" max="4" width="14.5703125" style="1" customWidth="1"/>
    <col min="5" max="5" width="14" style="1" customWidth="1"/>
    <col min="6" max="6" width="10.7109375" style="1" customWidth="1"/>
    <col min="7" max="16384" width="9.140625" style="1"/>
  </cols>
  <sheetData>
    <row r="1" spans="1:6" ht="19.5" customHeight="1" x14ac:dyDescent="0.2">
      <c r="A1" s="272" t="s">
        <v>530</v>
      </c>
      <c r="B1" s="273"/>
      <c r="C1" s="273"/>
      <c r="D1" s="274"/>
      <c r="E1" s="274"/>
      <c r="F1" s="274"/>
    </row>
    <row r="3" spans="1:6" x14ac:dyDescent="0.2">
      <c r="A3" s="275" t="s">
        <v>400</v>
      </c>
      <c r="B3" s="283" t="s">
        <v>13</v>
      </c>
      <c r="C3" s="283"/>
      <c r="D3" s="283"/>
      <c r="E3" s="283"/>
      <c r="F3" s="278" t="s">
        <v>193</v>
      </c>
    </row>
    <row r="4" spans="1:6" x14ac:dyDescent="0.2">
      <c r="A4" s="276"/>
      <c r="B4" s="10" t="s">
        <v>399</v>
      </c>
      <c r="C4" s="10" t="s">
        <v>401</v>
      </c>
      <c r="D4" s="10" t="s">
        <v>14</v>
      </c>
      <c r="E4" s="10" t="s">
        <v>402</v>
      </c>
      <c r="F4" s="279"/>
    </row>
    <row r="5" spans="1:6" ht="21.75" customHeight="1" x14ac:dyDescent="0.2">
      <c r="A5" s="277"/>
      <c r="B5" s="208" t="s">
        <v>2</v>
      </c>
      <c r="C5" s="208" t="s">
        <v>2</v>
      </c>
      <c r="D5" s="208" t="s">
        <v>2</v>
      </c>
      <c r="E5" s="208" t="s">
        <v>2</v>
      </c>
      <c r="F5" s="280"/>
    </row>
    <row r="6" spans="1:6" ht="12.75" customHeight="1" x14ac:dyDescent="0.2">
      <c r="A6" s="211" t="s">
        <v>404</v>
      </c>
      <c r="B6" s="215" t="s">
        <v>476</v>
      </c>
      <c r="C6" s="216" t="s">
        <v>486</v>
      </c>
      <c r="D6" s="216" t="s">
        <v>498</v>
      </c>
      <c r="E6" s="215" t="s">
        <v>507</v>
      </c>
      <c r="F6" s="217" t="s">
        <v>511</v>
      </c>
    </row>
    <row r="7" spans="1:6" ht="12.75" customHeight="1" x14ac:dyDescent="0.2">
      <c r="A7" s="241" t="s">
        <v>0</v>
      </c>
      <c r="B7" s="218" t="s">
        <v>477</v>
      </c>
      <c r="C7" s="218" t="s">
        <v>487</v>
      </c>
      <c r="D7" s="218" t="s">
        <v>499</v>
      </c>
      <c r="E7" s="218" t="s">
        <v>508</v>
      </c>
      <c r="F7" s="219" t="s">
        <v>512</v>
      </c>
    </row>
    <row r="8" spans="1:6" ht="12.75" customHeight="1" x14ac:dyDescent="0.2">
      <c r="A8" s="242" t="s">
        <v>15</v>
      </c>
      <c r="B8" s="218" t="s">
        <v>478</v>
      </c>
      <c r="C8" s="218" t="s">
        <v>488</v>
      </c>
      <c r="D8" s="218" t="s">
        <v>500</v>
      </c>
      <c r="E8" s="218" t="s">
        <v>509</v>
      </c>
      <c r="F8" s="219" t="s">
        <v>513</v>
      </c>
    </row>
    <row r="9" spans="1:6" ht="12.75" customHeight="1" x14ac:dyDescent="0.2">
      <c r="A9" s="243" t="s">
        <v>234</v>
      </c>
      <c r="B9" s="218" t="s">
        <v>477</v>
      </c>
      <c r="C9" s="218" t="s">
        <v>489</v>
      </c>
      <c r="D9" s="218" t="s">
        <v>502</v>
      </c>
      <c r="E9" s="218" t="s">
        <v>504</v>
      </c>
      <c r="F9" s="219" t="s">
        <v>514</v>
      </c>
    </row>
    <row r="10" spans="1:6" ht="12.75" customHeight="1" x14ac:dyDescent="0.2">
      <c r="A10" s="244" t="s">
        <v>403</v>
      </c>
      <c r="B10" s="218" t="s">
        <v>479</v>
      </c>
      <c r="C10" s="220" t="s">
        <v>490</v>
      </c>
      <c r="D10" s="218" t="s">
        <v>501</v>
      </c>
      <c r="E10" s="218" t="s">
        <v>509</v>
      </c>
      <c r="F10" s="221" t="s">
        <v>515</v>
      </c>
    </row>
    <row r="11" spans="1:6" ht="12.75" customHeight="1" x14ac:dyDescent="0.2">
      <c r="A11" s="212" t="s">
        <v>405</v>
      </c>
      <c r="B11" s="215" t="s">
        <v>480</v>
      </c>
      <c r="C11" s="215" t="s">
        <v>491</v>
      </c>
      <c r="D11" s="215" t="s">
        <v>228</v>
      </c>
      <c r="E11" s="215" t="s">
        <v>505</v>
      </c>
      <c r="F11" s="222" t="s">
        <v>224</v>
      </c>
    </row>
    <row r="12" spans="1:6" ht="12.75" customHeight="1" x14ac:dyDescent="0.2">
      <c r="A12" s="244" t="s">
        <v>406</v>
      </c>
      <c r="B12" s="218" t="s">
        <v>481</v>
      </c>
      <c r="C12" s="218" t="s">
        <v>492</v>
      </c>
      <c r="D12" s="218" t="s">
        <v>185</v>
      </c>
      <c r="E12" s="218" t="s">
        <v>505</v>
      </c>
      <c r="F12" s="219" t="s">
        <v>480</v>
      </c>
    </row>
    <row r="13" spans="1:6" ht="12.75" customHeight="1" x14ac:dyDescent="0.2">
      <c r="A13" s="244" t="s">
        <v>407</v>
      </c>
      <c r="B13" s="218" t="s">
        <v>482</v>
      </c>
      <c r="C13" s="218" t="s">
        <v>496</v>
      </c>
      <c r="D13" s="218" t="s">
        <v>503</v>
      </c>
      <c r="E13" s="218" t="s">
        <v>505</v>
      </c>
      <c r="F13" s="219" t="s">
        <v>516</v>
      </c>
    </row>
    <row r="14" spans="1:6" ht="15" customHeight="1" x14ac:dyDescent="0.2">
      <c r="A14" s="213" t="s">
        <v>529</v>
      </c>
      <c r="B14" s="223" t="s">
        <v>483</v>
      </c>
      <c r="C14" s="223" t="s">
        <v>493</v>
      </c>
      <c r="D14" s="223" t="s">
        <v>504</v>
      </c>
      <c r="E14" s="223" t="s">
        <v>503</v>
      </c>
      <c r="F14" s="214" t="s">
        <v>229</v>
      </c>
    </row>
    <row r="15" spans="1:6" x14ac:dyDescent="0.2">
      <c r="A15" s="242" t="s">
        <v>406</v>
      </c>
      <c r="B15" s="11" t="s">
        <v>484</v>
      </c>
      <c r="C15" s="11" t="s">
        <v>494</v>
      </c>
      <c r="D15" s="11" t="s">
        <v>504</v>
      </c>
      <c r="E15" s="11" t="s">
        <v>503</v>
      </c>
      <c r="F15" s="70" t="s">
        <v>517</v>
      </c>
    </row>
    <row r="16" spans="1:6" ht="12.75" customHeight="1" thickBot="1" x14ac:dyDescent="0.25">
      <c r="A16" s="245" t="s">
        <v>518</v>
      </c>
      <c r="B16" s="225" t="s">
        <v>496</v>
      </c>
      <c r="C16" s="225" t="s">
        <v>495</v>
      </c>
      <c r="D16" s="225" t="s">
        <v>505</v>
      </c>
      <c r="E16" s="225" t="s">
        <v>505</v>
      </c>
      <c r="F16" s="226" t="s">
        <v>478</v>
      </c>
    </row>
    <row r="17" spans="1:6" ht="12.75" customHeight="1" x14ac:dyDescent="0.2">
      <c r="A17" s="227" t="s">
        <v>12</v>
      </c>
      <c r="B17" s="224" t="s">
        <v>485</v>
      </c>
      <c r="C17" s="224" t="s">
        <v>497</v>
      </c>
      <c r="D17" s="224" t="s">
        <v>506</v>
      </c>
      <c r="E17" s="224" t="s">
        <v>510</v>
      </c>
      <c r="F17" s="224">
        <v>4444</v>
      </c>
    </row>
    <row r="18" spans="1:6" ht="12" customHeight="1" x14ac:dyDescent="0.2">
      <c r="A18" s="12"/>
      <c r="B18" s="12"/>
      <c r="C18" s="12"/>
      <c r="D18" s="12"/>
      <c r="E18" s="12"/>
      <c r="F18" s="12"/>
    </row>
    <row r="19" spans="1:6" ht="15" customHeight="1" x14ac:dyDescent="0.2">
      <c r="A19" s="281" t="s">
        <v>235</v>
      </c>
      <c r="B19" s="282"/>
      <c r="C19" s="282"/>
      <c r="D19" s="282"/>
      <c r="E19" s="282"/>
      <c r="F19" s="282"/>
    </row>
    <row r="20" spans="1:6" ht="15" customHeight="1" x14ac:dyDescent="0.2">
      <c r="A20" s="271" t="s">
        <v>236</v>
      </c>
      <c r="B20" s="271"/>
      <c r="C20" s="271"/>
      <c r="D20" s="271"/>
      <c r="E20" s="271"/>
      <c r="F20" s="271"/>
    </row>
    <row r="21" spans="1:6" ht="16.5" customHeight="1" x14ac:dyDescent="0.2">
      <c r="A21" s="271" t="s">
        <v>237</v>
      </c>
      <c r="B21" s="271"/>
      <c r="C21" s="271"/>
      <c r="D21" s="271"/>
      <c r="E21" s="271"/>
      <c r="F21" s="271"/>
    </row>
    <row r="23" spans="1:6" ht="27" customHeight="1" x14ac:dyDescent="0.2">
      <c r="A23" s="270" t="s">
        <v>572</v>
      </c>
      <c r="B23" s="270"/>
      <c r="C23" s="270"/>
      <c r="D23" s="270"/>
      <c r="E23" s="270"/>
      <c r="F23" s="270"/>
    </row>
    <row r="24" spans="1:6" ht="13.5" customHeight="1" x14ac:dyDescent="0.2">
      <c r="A24" s="250"/>
      <c r="B24" s="250"/>
      <c r="C24" s="250"/>
      <c r="D24" s="250"/>
      <c r="E24" s="250"/>
      <c r="F24" s="250"/>
    </row>
    <row r="25" spans="1:6" x14ac:dyDescent="0.2">
      <c r="A25" s="269" t="s">
        <v>542</v>
      </c>
      <c r="B25" s="269"/>
      <c r="C25" s="269"/>
      <c r="D25" s="269"/>
      <c r="E25" s="269"/>
      <c r="F25" s="269"/>
    </row>
    <row r="27" spans="1:6" ht="13.5" x14ac:dyDescent="0.25">
      <c r="A27" s="268" t="s">
        <v>581</v>
      </c>
    </row>
  </sheetData>
  <mergeCells count="9">
    <mergeCell ref="A25:F25"/>
    <mergeCell ref="A23:F23"/>
    <mergeCell ref="A20:F20"/>
    <mergeCell ref="A21:F21"/>
    <mergeCell ref="A1:F1"/>
    <mergeCell ref="A3:A5"/>
    <mergeCell ref="F3:F5"/>
    <mergeCell ref="A19:F19"/>
    <mergeCell ref="B3:E3"/>
  </mergeCells>
  <phoneticPr fontId="3" type="noConversion"/>
  <pageMargins left="0.75" right="0.75" top="1" bottom="1" header="0.5" footer="0.5"/>
  <pageSetup scale="90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"/>
  <sheetViews>
    <sheetView topLeftCell="B140" zoomScaleNormal="100" workbookViewId="0">
      <selection activeCell="B170" sqref="B170"/>
    </sheetView>
  </sheetViews>
  <sheetFormatPr defaultRowHeight="12.75" x14ac:dyDescent="0.2"/>
  <cols>
    <col min="1" max="1" width="29" hidden="1" customWidth="1"/>
    <col min="2" max="2" width="36.42578125" customWidth="1"/>
    <col min="3" max="3" width="13.5703125" customWidth="1"/>
    <col min="4" max="4" width="9.42578125" bestFit="1" customWidth="1"/>
    <col min="5" max="5" width="10.140625" bestFit="1" customWidth="1"/>
    <col min="6" max="11" width="9.42578125" bestFit="1" customWidth="1"/>
  </cols>
  <sheetData>
    <row r="1" spans="1:14" s="16" customFormat="1" ht="31.5" customHeight="1" thickBot="1" x14ac:dyDescent="0.25">
      <c r="A1" s="286" t="s">
        <v>205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15"/>
      <c r="M1" s="15"/>
      <c r="N1" s="15"/>
    </row>
    <row r="2" spans="1:14" s="16" customFormat="1" ht="19.5" customHeight="1" x14ac:dyDescent="0.2">
      <c r="A2" s="17" t="s">
        <v>16</v>
      </c>
      <c r="B2" s="287" t="s">
        <v>16</v>
      </c>
      <c r="C2" s="287"/>
      <c r="D2" s="287"/>
      <c r="E2" s="287"/>
      <c r="F2" s="287"/>
      <c r="G2" s="288" t="s">
        <v>17</v>
      </c>
      <c r="H2" s="288"/>
      <c r="I2" s="288"/>
      <c r="J2" s="288"/>
      <c r="K2" s="288"/>
      <c r="L2" s="15"/>
      <c r="M2" s="15"/>
      <c r="N2" s="15"/>
    </row>
    <row r="4" spans="1:14" s="18" customFormat="1" ht="38.25" customHeight="1" x14ac:dyDescent="0.2">
      <c r="A4" s="18" t="s">
        <v>18</v>
      </c>
      <c r="B4" s="88" t="s">
        <v>19</v>
      </c>
      <c r="C4" s="89" t="s">
        <v>305</v>
      </c>
      <c r="D4" s="89" t="s">
        <v>21</v>
      </c>
      <c r="E4" s="89" t="s">
        <v>22</v>
      </c>
      <c r="F4" s="90" t="s">
        <v>23</v>
      </c>
      <c r="G4" s="90" t="s">
        <v>24</v>
      </c>
      <c r="H4" s="90" t="s">
        <v>25</v>
      </c>
      <c r="I4" s="90" t="s">
        <v>26</v>
      </c>
      <c r="J4" s="90" t="s">
        <v>27</v>
      </c>
      <c r="K4" s="90" t="s">
        <v>28</v>
      </c>
    </row>
    <row r="5" spans="1:14" s="18" customFormat="1" ht="18" customHeight="1" x14ac:dyDescent="0.2">
      <c r="B5" s="64" t="s">
        <v>181</v>
      </c>
      <c r="C5" s="65"/>
      <c r="D5" s="65"/>
      <c r="E5" s="65"/>
      <c r="F5" s="66"/>
      <c r="G5" s="66"/>
      <c r="H5" s="66"/>
      <c r="I5" s="66"/>
      <c r="J5" s="66"/>
      <c r="K5" s="66"/>
    </row>
    <row r="6" spans="1:14" ht="12.75" customHeight="1" x14ac:dyDescent="0.2">
      <c r="A6" t="s">
        <v>29</v>
      </c>
      <c r="B6" s="39" t="s">
        <v>30</v>
      </c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4" x14ac:dyDescent="0.2">
      <c r="A7" t="s">
        <v>31</v>
      </c>
      <c r="B7" s="23" t="s">
        <v>32</v>
      </c>
      <c r="C7" s="251" t="s">
        <v>278</v>
      </c>
      <c r="D7" s="30">
        <v>265</v>
      </c>
      <c r="E7" s="30">
        <v>78825</v>
      </c>
      <c r="F7" s="27">
        <v>3.4</v>
      </c>
      <c r="G7" s="27">
        <v>0</v>
      </c>
      <c r="H7" s="27">
        <v>0.7</v>
      </c>
      <c r="I7" s="27">
        <v>2.2000000000000002</v>
      </c>
      <c r="J7" s="27">
        <v>5.2</v>
      </c>
      <c r="K7" s="27">
        <v>9.3000000000000007</v>
      </c>
      <c r="L7" s="23"/>
    </row>
    <row r="8" spans="1:14" ht="25.5" x14ac:dyDescent="0.2">
      <c r="A8" t="s">
        <v>37</v>
      </c>
      <c r="B8" s="38" t="s">
        <v>146</v>
      </c>
      <c r="C8" s="251" t="s">
        <v>279</v>
      </c>
      <c r="D8" s="30">
        <v>792</v>
      </c>
      <c r="E8" s="30">
        <v>625053</v>
      </c>
      <c r="F8" s="27">
        <v>1.3</v>
      </c>
      <c r="G8" s="27">
        <v>0</v>
      </c>
      <c r="H8" s="27">
        <v>0.5</v>
      </c>
      <c r="I8" s="27">
        <v>1.1000000000000001</v>
      </c>
      <c r="J8" s="27">
        <v>1.9</v>
      </c>
      <c r="K8" s="27">
        <v>2.8</v>
      </c>
      <c r="L8" s="23"/>
    </row>
    <row r="9" spans="1:14" ht="25.5" x14ac:dyDescent="0.2">
      <c r="A9" t="s">
        <v>37</v>
      </c>
      <c r="B9" s="234" t="s">
        <v>147</v>
      </c>
      <c r="C9" s="251" t="s">
        <v>413</v>
      </c>
      <c r="D9" s="30">
        <v>684</v>
      </c>
      <c r="E9" s="30">
        <v>627374</v>
      </c>
      <c r="F9" s="27">
        <v>1.1000000000000001</v>
      </c>
      <c r="G9" s="27">
        <v>0</v>
      </c>
      <c r="H9" s="27">
        <v>0</v>
      </c>
      <c r="I9" s="27">
        <v>0.5</v>
      </c>
      <c r="J9" s="27">
        <v>1.5</v>
      </c>
      <c r="K9" s="27">
        <v>2.9</v>
      </c>
    </row>
    <row r="10" spans="1:14" x14ac:dyDescent="0.2">
      <c r="A10" t="s">
        <v>33</v>
      </c>
      <c r="B10" s="40" t="s">
        <v>121</v>
      </c>
      <c r="C10" s="251" t="s">
        <v>414</v>
      </c>
      <c r="D10" s="30">
        <v>630</v>
      </c>
      <c r="E10" s="30">
        <v>597529</v>
      </c>
      <c r="F10" s="27">
        <v>1.1000000000000001</v>
      </c>
      <c r="G10" s="27">
        <v>0</v>
      </c>
      <c r="H10" s="27">
        <v>0</v>
      </c>
      <c r="I10" s="27">
        <v>0.8</v>
      </c>
      <c r="J10" s="27">
        <v>1.6</v>
      </c>
      <c r="K10" s="27">
        <v>2.5</v>
      </c>
      <c r="L10" s="23"/>
    </row>
    <row r="11" spans="1:14" ht="25.5" x14ac:dyDescent="0.2">
      <c r="A11" t="s">
        <v>38</v>
      </c>
      <c r="B11" s="234" t="s">
        <v>148</v>
      </c>
      <c r="C11" s="251" t="s">
        <v>415</v>
      </c>
      <c r="D11" s="30">
        <v>940</v>
      </c>
      <c r="E11" s="30">
        <v>765267</v>
      </c>
      <c r="F11" s="27">
        <v>1.2</v>
      </c>
      <c r="G11" s="27">
        <v>0</v>
      </c>
      <c r="H11" s="27">
        <v>0</v>
      </c>
      <c r="I11" s="27">
        <v>1</v>
      </c>
      <c r="J11" s="27">
        <v>1.8</v>
      </c>
      <c r="K11" s="27">
        <v>3</v>
      </c>
      <c r="L11" s="23"/>
    </row>
    <row r="12" spans="1:14" ht="25.5" x14ac:dyDescent="0.2">
      <c r="A12" t="s">
        <v>38</v>
      </c>
      <c r="B12" s="234" t="s">
        <v>164</v>
      </c>
      <c r="C12" s="251" t="s">
        <v>416</v>
      </c>
      <c r="D12" s="30">
        <v>1226</v>
      </c>
      <c r="E12" s="30">
        <v>1312634</v>
      </c>
      <c r="F12" s="27">
        <v>0.9</v>
      </c>
      <c r="G12" s="27">
        <v>0</v>
      </c>
      <c r="H12" s="27">
        <v>0</v>
      </c>
      <c r="I12" s="27">
        <v>0</v>
      </c>
      <c r="J12" s="27">
        <v>1.2</v>
      </c>
      <c r="K12" s="27">
        <v>2.6</v>
      </c>
      <c r="L12" s="23"/>
    </row>
    <row r="13" spans="1:14" ht="25.5" x14ac:dyDescent="0.2">
      <c r="A13" t="s">
        <v>38</v>
      </c>
      <c r="B13" s="234" t="s">
        <v>149</v>
      </c>
      <c r="C13" s="251" t="s">
        <v>417</v>
      </c>
      <c r="D13" s="30">
        <v>1894</v>
      </c>
      <c r="E13" s="30">
        <v>2110694</v>
      </c>
      <c r="F13" s="27">
        <v>0.9</v>
      </c>
      <c r="G13" s="27">
        <v>0</v>
      </c>
      <c r="H13" s="27">
        <v>0</v>
      </c>
      <c r="I13" s="27">
        <v>0.7</v>
      </c>
      <c r="J13" s="27">
        <v>1.4</v>
      </c>
      <c r="K13" s="27">
        <v>2.2000000000000002</v>
      </c>
      <c r="L13" s="23"/>
    </row>
    <row r="14" spans="1:14" x14ac:dyDescent="0.2">
      <c r="A14" t="s">
        <v>41</v>
      </c>
      <c r="B14" s="40" t="s">
        <v>42</v>
      </c>
      <c r="C14" s="251" t="s">
        <v>280</v>
      </c>
      <c r="D14" s="30">
        <v>83</v>
      </c>
      <c r="E14" s="30">
        <v>80900</v>
      </c>
      <c r="F14" s="27">
        <v>1</v>
      </c>
      <c r="G14" s="27">
        <v>0</v>
      </c>
      <c r="H14" s="27">
        <v>0</v>
      </c>
      <c r="I14" s="27">
        <v>0.5</v>
      </c>
      <c r="J14" s="27">
        <v>1.6</v>
      </c>
      <c r="K14" s="27">
        <v>2.5</v>
      </c>
      <c r="L14" s="23"/>
    </row>
    <row r="15" spans="1:14" x14ac:dyDescent="0.2">
      <c r="A15" t="s">
        <v>43</v>
      </c>
      <c r="B15" s="40" t="s">
        <v>44</v>
      </c>
      <c r="C15" s="251">
        <v>174</v>
      </c>
      <c r="D15" s="30">
        <v>361</v>
      </c>
      <c r="E15" s="30">
        <v>314752</v>
      </c>
      <c r="F15" s="27">
        <v>1.1000000000000001</v>
      </c>
      <c r="G15" s="27">
        <v>0</v>
      </c>
      <c r="H15" s="27">
        <v>0</v>
      </c>
      <c r="I15" s="27">
        <v>0.9</v>
      </c>
      <c r="J15" s="27">
        <v>1.9</v>
      </c>
      <c r="K15" s="27">
        <v>2.8</v>
      </c>
      <c r="L15" s="23"/>
    </row>
    <row r="16" spans="1:14" x14ac:dyDescent="0.2">
      <c r="A16" t="s">
        <v>35</v>
      </c>
      <c r="B16" s="40" t="s">
        <v>36</v>
      </c>
      <c r="C16" s="251">
        <v>41</v>
      </c>
      <c r="D16" s="30">
        <v>189</v>
      </c>
      <c r="E16" s="30">
        <v>134529</v>
      </c>
      <c r="F16" s="27">
        <v>1.4</v>
      </c>
      <c r="G16" s="27">
        <v>0</v>
      </c>
      <c r="H16" s="27">
        <v>0.8</v>
      </c>
      <c r="I16" s="27">
        <v>1.3</v>
      </c>
      <c r="J16" s="27">
        <v>2.1</v>
      </c>
      <c r="K16" s="27">
        <v>2.5</v>
      </c>
      <c r="L16" s="23"/>
    </row>
    <row r="17" spans="1:12" x14ac:dyDescent="0.2">
      <c r="A17" t="s">
        <v>40</v>
      </c>
      <c r="B17" s="40" t="s">
        <v>138</v>
      </c>
      <c r="C17" s="251" t="s">
        <v>281</v>
      </c>
      <c r="D17" s="30">
        <v>29</v>
      </c>
      <c r="E17" s="30">
        <v>24297</v>
      </c>
      <c r="F17" s="27">
        <v>1.2</v>
      </c>
      <c r="G17" s="27">
        <v>0</v>
      </c>
      <c r="H17" s="27">
        <v>0</v>
      </c>
      <c r="I17" s="27">
        <v>0.6</v>
      </c>
      <c r="J17" s="27">
        <v>2.7</v>
      </c>
      <c r="K17" s="27">
        <v>3.8</v>
      </c>
      <c r="L17" s="23"/>
    </row>
    <row r="18" spans="1:12" x14ac:dyDescent="0.2">
      <c r="A18" t="s">
        <v>39</v>
      </c>
      <c r="B18" s="40" t="s">
        <v>142</v>
      </c>
      <c r="C18" s="251" t="s">
        <v>418</v>
      </c>
      <c r="D18" s="30">
        <v>573</v>
      </c>
      <c r="E18" s="30">
        <v>401074</v>
      </c>
      <c r="F18" s="27">
        <v>1.4</v>
      </c>
      <c r="G18" s="27">
        <v>0</v>
      </c>
      <c r="H18" s="27">
        <v>0</v>
      </c>
      <c r="I18" s="27">
        <v>0.8</v>
      </c>
      <c r="J18" s="27">
        <v>2.1</v>
      </c>
      <c r="K18" s="27">
        <v>2.9</v>
      </c>
      <c r="L18" s="23"/>
    </row>
    <row r="19" spans="1:12" x14ac:dyDescent="0.2">
      <c r="B19" s="40" t="s">
        <v>154</v>
      </c>
      <c r="C19" s="251">
        <v>6</v>
      </c>
      <c r="D19" s="30">
        <v>3</v>
      </c>
      <c r="E19" s="30">
        <v>3457</v>
      </c>
      <c r="F19" s="27">
        <v>0.9</v>
      </c>
      <c r="G19" s="27"/>
      <c r="H19" s="27"/>
      <c r="I19" s="27"/>
      <c r="J19" s="27"/>
      <c r="K19" s="27"/>
      <c r="L19" s="23"/>
    </row>
    <row r="20" spans="1:12" x14ac:dyDescent="0.2">
      <c r="A20" t="s">
        <v>45</v>
      </c>
      <c r="B20" s="40" t="s">
        <v>46</v>
      </c>
      <c r="C20" s="251" t="s">
        <v>419</v>
      </c>
      <c r="D20" s="30">
        <v>1</v>
      </c>
      <c r="E20" s="30">
        <v>376</v>
      </c>
      <c r="F20" s="27">
        <v>2.7</v>
      </c>
      <c r="G20" s="27"/>
      <c r="H20" s="27"/>
      <c r="I20" s="27"/>
      <c r="J20" s="27"/>
      <c r="K20" s="27"/>
      <c r="L20" s="23"/>
    </row>
    <row r="21" spans="1:12" x14ac:dyDescent="0.2">
      <c r="A21" t="s">
        <v>47</v>
      </c>
      <c r="B21" s="40" t="s">
        <v>48</v>
      </c>
      <c r="C21" s="251">
        <v>10</v>
      </c>
      <c r="D21" s="30">
        <v>18</v>
      </c>
      <c r="E21" s="30">
        <v>15254</v>
      </c>
      <c r="F21" s="27">
        <v>1.2</v>
      </c>
      <c r="G21" s="27"/>
      <c r="H21" s="27"/>
      <c r="I21" s="27"/>
      <c r="J21" s="27"/>
      <c r="K21" s="27"/>
      <c r="L21" s="23"/>
    </row>
    <row r="22" spans="1:12" ht="25.5" x14ac:dyDescent="0.2">
      <c r="A22" t="s">
        <v>49</v>
      </c>
      <c r="B22" s="234" t="s">
        <v>150</v>
      </c>
      <c r="C22" s="251">
        <v>178</v>
      </c>
      <c r="D22" s="30">
        <v>529</v>
      </c>
      <c r="E22" s="30">
        <v>445486</v>
      </c>
      <c r="F22" s="27">
        <v>1.2</v>
      </c>
      <c r="G22" s="27">
        <v>0</v>
      </c>
      <c r="H22" s="27">
        <v>0.3</v>
      </c>
      <c r="I22" s="27">
        <v>0.9</v>
      </c>
      <c r="J22" s="27">
        <v>1.8</v>
      </c>
      <c r="K22" s="27">
        <v>2.8</v>
      </c>
      <c r="L22" s="23"/>
    </row>
    <row r="23" spans="1:12" ht="25.5" x14ac:dyDescent="0.2">
      <c r="A23" t="s">
        <v>49</v>
      </c>
      <c r="B23" s="234" t="s">
        <v>151</v>
      </c>
      <c r="C23" s="251" t="s">
        <v>282</v>
      </c>
      <c r="D23" s="30">
        <v>357</v>
      </c>
      <c r="E23" s="30">
        <v>387095</v>
      </c>
      <c r="F23" s="27">
        <v>0.9</v>
      </c>
      <c r="G23" s="27">
        <v>0</v>
      </c>
      <c r="H23" s="27">
        <v>0</v>
      </c>
      <c r="I23" s="27">
        <v>0.7</v>
      </c>
      <c r="J23" s="27">
        <v>1.5</v>
      </c>
      <c r="K23" s="27">
        <v>2.5</v>
      </c>
      <c r="L23" s="23"/>
    </row>
    <row r="24" spans="1:12" x14ac:dyDescent="0.2">
      <c r="A24" t="s">
        <v>34</v>
      </c>
      <c r="B24" s="40" t="s">
        <v>128</v>
      </c>
      <c r="C24" s="251" t="s">
        <v>283</v>
      </c>
      <c r="D24" s="30">
        <v>803</v>
      </c>
      <c r="E24" s="30">
        <v>950847</v>
      </c>
      <c r="F24" s="27">
        <v>0.8</v>
      </c>
      <c r="G24" s="27">
        <v>0</v>
      </c>
      <c r="H24" s="27">
        <v>0</v>
      </c>
      <c r="I24" s="27">
        <v>0.5</v>
      </c>
      <c r="J24" s="27">
        <v>1.2</v>
      </c>
      <c r="K24" s="27">
        <v>2</v>
      </c>
      <c r="L24" s="23"/>
    </row>
    <row r="25" spans="1:12" x14ac:dyDescent="0.2">
      <c r="A25" t="s">
        <v>50</v>
      </c>
      <c r="B25" s="40" t="s">
        <v>51</v>
      </c>
      <c r="C25" s="251">
        <v>153</v>
      </c>
      <c r="D25" s="30">
        <v>547</v>
      </c>
      <c r="E25" s="30">
        <v>341619</v>
      </c>
      <c r="F25" s="27">
        <v>1.6</v>
      </c>
      <c r="G25" s="27">
        <v>0</v>
      </c>
      <c r="H25" s="27">
        <v>0.5</v>
      </c>
      <c r="I25" s="27">
        <v>1.3</v>
      </c>
      <c r="J25" s="27">
        <v>2.4</v>
      </c>
      <c r="K25" s="27">
        <v>3.9</v>
      </c>
      <c r="L25" s="23"/>
    </row>
    <row r="26" spans="1:12" x14ac:dyDescent="0.2">
      <c r="B26" s="40"/>
      <c r="C26" s="251"/>
      <c r="D26" s="30"/>
      <c r="E26" s="30"/>
      <c r="F26" s="27"/>
      <c r="G26" s="27"/>
      <c r="H26" s="27"/>
      <c r="I26" s="27"/>
      <c r="J26" s="27"/>
      <c r="K26" s="27"/>
      <c r="L26" s="23"/>
    </row>
    <row r="27" spans="1:12" x14ac:dyDescent="0.2">
      <c r="B27" s="235" t="s">
        <v>143</v>
      </c>
      <c r="C27" s="251"/>
      <c r="D27" s="30"/>
      <c r="E27" s="30"/>
      <c r="F27" s="27"/>
      <c r="G27" s="27"/>
      <c r="H27" s="27"/>
      <c r="I27" s="27"/>
      <c r="J27" s="27"/>
      <c r="K27" s="27"/>
      <c r="L27" s="23"/>
    </row>
    <row r="28" spans="1:12" x14ac:dyDescent="0.2">
      <c r="A28" t="s">
        <v>52</v>
      </c>
      <c r="B28" s="40" t="s">
        <v>130</v>
      </c>
      <c r="C28" s="251" t="s">
        <v>420</v>
      </c>
      <c r="D28" s="30">
        <v>527</v>
      </c>
      <c r="E28" s="30">
        <v>667879</v>
      </c>
      <c r="F28" s="27">
        <v>0.8</v>
      </c>
      <c r="G28" s="27">
        <v>0</v>
      </c>
      <c r="H28" s="27">
        <v>0</v>
      </c>
      <c r="I28" s="27">
        <v>0</v>
      </c>
      <c r="J28" s="27">
        <v>1.2</v>
      </c>
      <c r="K28" s="27">
        <v>2.2999999999999998</v>
      </c>
      <c r="L28" s="23"/>
    </row>
    <row r="29" spans="1:12" x14ac:dyDescent="0.2">
      <c r="A29" t="s">
        <v>53</v>
      </c>
      <c r="B29" s="40" t="s">
        <v>144</v>
      </c>
      <c r="C29" s="251" t="s">
        <v>284</v>
      </c>
      <c r="D29" s="30">
        <v>4</v>
      </c>
      <c r="E29" s="30">
        <v>5096</v>
      </c>
      <c r="F29" s="27">
        <v>0.8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3"/>
    </row>
    <row r="30" spans="1:12" x14ac:dyDescent="0.2">
      <c r="A30" t="s">
        <v>54</v>
      </c>
      <c r="B30" s="40" t="s">
        <v>145</v>
      </c>
      <c r="C30" s="251">
        <v>14</v>
      </c>
      <c r="D30" s="30">
        <v>26</v>
      </c>
      <c r="E30" s="30">
        <v>13962</v>
      </c>
      <c r="F30" s="27">
        <v>1.9</v>
      </c>
      <c r="G30" s="27"/>
      <c r="H30" s="27"/>
      <c r="I30" s="27"/>
      <c r="J30" s="27"/>
      <c r="K30" s="27"/>
      <c r="L30" s="23"/>
    </row>
    <row r="31" spans="1:12" x14ac:dyDescent="0.2">
      <c r="B31" s="40"/>
      <c r="C31" s="251"/>
      <c r="D31" s="30"/>
      <c r="E31" s="30"/>
      <c r="F31" s="27"/>
      <c r="G31" s="27"/>
      <c r="H31" s="27"/>
      <c r="I31" s="27"/>
      <c r="J31" s="27"/>
      <c r="K31" s="27"/>
      <c r="L31" s="23"/>
    </row>
    <row r="32" spans="1:12" x14ac:dyDescent="0.2">
      <c r="B32" s="235" t="s">
        <v>55</v>
      </c>
      <c r="C32" s="251"/>
      <c r="D32" s="30"/>
      <c r="E32" s="30"/>
      <c r="F32" s="27"/>
      <c r="G32" s="27"/>
      <c r="H32" s="27"/>
      <c r="I32" s="27"/>
      <c r="J32" s="27"/>
      <c r="K32" s="27"/>
      <c r="L32" s="23"/>
    </row>
    <row r="33" spans="1:12" x14ac:dyDescent="0.2">
      <c r="A33" t="s">
        <v>86</v>
      </c>
      <c r="B33" s="40" t="s">
        <v>131</v>
      </c>
      <c r="C33" s="251">
        <v>20</v>
      </c>
      <c r="D33" s="30">
        <v>15</v>
      </c>
      <c r="E33" s="30">
        <v>14038</v>
      </c>
      <c r="F33" s="27">
        <v>1.1000000000000001</v>
      </c>
      <c r="G33" s="27">
        <v>0</v>
      </c>
      <c r="H33" s="27">
        <v>0</v>
      </c>
      <c r="I33" s="27">
        <v>0</v>
      </c>
      <c r="J33" s="27">
        <v>1.4</v>
      </c>
      <c r="K33" s="27">
        <v>3.4</v>
      </c>
      <c r="L33" s="23"/>
    </row>
    <row r="34" spans="1:12" x14ac:dyDescent="0.2">
      <c r="A34" t="s">
        <v>56</v>
      </c>
      <c r="B34" s="40" t="s">
        <v>57</v>
      </c>
      <c r="C34" s="251" t="s">
        <v>285</v>
      </c>
      <c r="D34" s="30">
        <v>1</v>
      </c>
      <c r="E34" s="30">
        <v>1554</v>
      </c>
      <c r="F34" s="27">
        <v>0.6</v>
      </c>
      <c r="G34" s="27"/>
      <c r="H34" s="27"/>
      <c r="I34" s="27"/>
      <c r="J34" s="27"/>
      <c r="K34" s="27"/>
      <c r="L34" s="23"/>
    </row>
    <row r="35" spans="1:12" x14ac:dyDescent="0.2">
      <c r="A35" t="s">
        <v>59</v>
      </c>
      <c r="B35" s="40" t="s">
        <v>132</v>
      </c>
      <c r="C35" s="251" t="s">
        <v>421</v>
      </c>
      <c r="D35" s="30">
        <v>5</v>
      </c>
      <c r="E35" s="30">
        <v>9032</v>
      </c>
      <c r="F35" s="27">
        <v>0.6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3"/>
    </row>
    <row r="36" spans="1:12" x14ac:dyDescent="0.2">
      <c r="A36" t="s">
        <v>58</v>
      </c>
      <c r="B36" s="40" t="s">
        <v>32</v>
      </c>
      <c r="C36" s="251">
        <v>17</v>
      </c>
      <c r="D36" s="30">
        <v>21</v>
      </c>
      <c r="E36" s="30">
        <v>8877</v>
      </c>
      <c r="F36" s="27">
        <v>2.4</v>
      </c>
      <c r="G36" s="27"/>
      <c r="H36" s="27"/>
      <c r="I36" s="27"/>
      <c r="J36" s="27"/>
      <c r="K36" s="27"/>
      <c r="L36" s="23"/>
    </row>
    <row r="37" spans="1:12" x14ac:dyDescent="0.2">
      <c r="B37" s="40" t="s">
        <v>293</v>
      </c>
      <c r="C37" s="251">
        <v>6</v>
      </c>
      <c r="D37" s="30">
        <v>19</v>
      </c>
      <c r="E37" s="30">
        <v>10619</v>
      </c>
      <c r="F37" s="27">
        <v>1.8</v>
      </c>
      <c r="G37" s="27"/>
      <c r="H37" s="27"/>
      <c r="I37" s="27"/>
      <c r="J37" s="27"/>
      <c r="K37" s="27"/>
      <c r="L37" s="23"/>
    </row>
    <row r="38" spans="1:12" x14ac:dyDescent="0.2">
      <c r="A38" t="s">
        <v>62</v>
      </c>
      <c r="B38" s="40" t="s">
        <v>63</v>
      </c>
      <c r="C38" s="251" t="s">
        <v>286</v>
      </c>
      <c r="D38" s="30">
        <v>19</v>
      </c>
      <c r="E38" s="30">
        <v>17005</v>
      </c>
      <c r="F38" s="27">
        <v>1.1000000000000001</v>
      </c>
      <c r="G38" s="27"/>
      <c r="H38" s="27"/>
      <c r="I38" s="27"/>
      <c r="J38" s="27"/>
      <c r="K38" s="27"/>
      <c r="L38" s="23"/>
    </row>
    <row r="39" spans="1:12" x14ac:dyDescent="0.2">
      <c r="A39" t="s">
        <v>60</v>
      </c>
      <c r="B39" s="40" t="s">
        <v>61</v>
      </c>
      <c r="C39" s="251" t="s">
        <v>287</v>
      </c>
      <c r="D39" s="30">
        <v>3</v>
      </c>
      <c r="E39" s="30">
        <v>5940</v>
      </c>
      <c r="F39" s="27">
        <v>0.5</v>
      </c>
      <c r="G39" s="27"/>
      <c r="H39" s="27"/>
      <c r="I39" s="27"/>
      <c r="J39" s="27"/>
      <c r="K39" s="27"/>
      <c r="L39" s="23"/>
    </row>
    <row r="40" spans="1:12" x14ac:dyDescent="0.2">
      <c r="A40" t="s">
        <v>64</v>
      </c>
      <c r="B40" s="40" t="s">
        <v>65</v>
      </c>
      <c r="C40" s="251" t="s">
        <v>288</v>
      </c>
      <c r="D40" s="30">
        <v>6</v>
      </c>
      <c r="E40" s="30">
        <v>10916</v>
      </c>
      <c r="F40" s="27">
        <v>0.5</v>
      </c>
      <c r="G40" s="27">
        <v>0</v>
      </c>
      <c r="H40" s="27">
        <v>0</v>
      </c>
      <c r="I40" s="27">
        <v>0</v>
      </c>
      <c r="J40" s="27">
        <v>0</v>
      </c>
      <c r="K40" s="27">
        <v>1.1000000000000001</v>
      </c>
      <c r="L40" s="23"/>
    </row>
    <row r="41" spans="1:12" x14ac:dyDescent="0.2">
      <c r="A41" t="s">
        <v>66</v>
      </c>
      <c r="B41" s="40" t="s">
        <v>67</v>
      </c>
      <c r="C41" s="251" t="s">
        <v>286</v>
      </c>
      <c r="D41" s="30">
        <v>12</v>
      </c>
      <c r="E41" s="30">
        <v>7350</v>
      </c>
      <c r="F41" s="27">
        <v>1.6</v>
      </c>
      <c r="G41" s="27"/>
      <c r="H41" s="27"/>
      <c r="I41" s="27"/>
      <c r="J41" s="27"/>
      <c r="K41" s="27"/>
      <c r="L41" s="23"/>
    </row>
    <row r="42" spans="1:12" x14ac:dyDescent="0.2">
      <c r="A42" t="s">
        <v>68</v>
      </c>
      <c r="B42" s="40" t="s">
        <v>134</v>
      </c>
      <c r="C42" s="251" t="s">
        <v>422</v>
      </c>
      <c r="D42" s="30">
        <v>0</v>
      </c>
      <c r="E42" s="30">
        <v>802</v>
      </c>
      <c r="F42" s="27">
        <v>0</v>
      </c>
      <c r="G42" s="27"/>
      <c r="H42" s="27"/>
      <c r="I42" s="27"/>
      <c r="J42" s="27"/>
      <c r="K42" s="27"/>
      <c r="L42" s="23"/>
    </row>
    <row r="43" spans="1:12" x14ac:dyDescent="0.2">
      <c r="A43" t="s">
        <v>69</v>
      </c>
      <c r="B43" s="40" t="s">
        <v>135</v>
      </c>
      <c r="C43" s="251" t="s">
        <v>423</v>
      </c>
      <c r="D43" s="30">
        <v>4</v>
      </c>
      <c r="E43" s="30">
        <v>3182</v>
      </c>
      <c r="F43" s="27">
        <v>1.3</v>
      </c>
      <c r="G43" s="27"/>
      <c r="H43" s="27"/>
      <c r="I43" s="27"/>
      <c r="J43" s="27"/>
      <c r="K43" s="27"/>
      <c r="L43" s="23"/>
    </row>
    <row r="44" spans="1:12" x14ac:dyDescent="0.2">
      <c r="A44" t="s">
        <v>70</v>
      </c>
      <c r="B44" s="40" t="s">
        <v>71</v>
      </c>
      <c r="C44" s="251" t="s">
        <v>424</v>
      </c>
      <c r="D44" s="30">
        <v>962</v>
      </c>
      <c r="E44" s="30">
        <v>1080386</v>
      </c>
      <c r="F44" s="27">
        <v>0.9</v>
      </c>
      <c r="G44" s="27">
        <v>0</v>
      </c>
      <c r="H44" s="27">
        <v>0</v>
      </c>
      <c r="I44" s="27">
        <v>0</v>
      </c>
      <c r="J44" s="27">
        <v>1.3</v>
      </c>
      <c r="K44" s="27">
        <v>2.5</v>
      </c>
      <c r="L44" s="23"/>
    </row>
    <row r="45" spans="1:12" x14ac:dyDescent="0.2">
      <c r="A45" t="s">
        <v>72</v>
      </c>
      <c r="B45" s="40" t="s">
        <v>153</v>
      </c>
      <c r="C45" s="251" t="s">
        <v>425</v>
      </c>
      <c r="D45" s="30">
        <v>1592</v>
      </c>
      <c r="E45" s="30">
        <v>1938992</v>
      </c>
      <c r="F45" s="27">
        <v>0.8</v>
      </c>
      <c r="G45" s="27">
        <v>0</v>
      </c>
      <c r="H45" s="27">
        <v>0</v>
      </c>
      <c r="I45" s="27">
        <v>0</v>
      </c>
      <c r="J45" s="27">
        <v>1.1000000000000001</v>
      </c>
      <c r="K45" s="27">
        <v>2.2000000000000002</v>
      </c>
      <c r="L45" s="23"/>
    </row>
    <row r="46" spans="1:12" x14ac:dyDescent="0.2">
      <c r="A46" t="s">
        <v>75</v>
      </c>
      <c r="B46" s="40" t="s">
        <v>42</v>
      </c>
      <c r="C46" s="251" t="s">
        <v>289</v>
      </c>
      <c r="D46" s="30">
        <v>54</v>
      </c>
      <c r="E46" s="30">
        <v>64719</v>
      </c>
      <c r="F46" s="27">
        <v>0.8</v>
      </c>
      <c r="G46" s="27">
        <v>0</v>
      </c>
      <c r="H46" s="27">
        <v>0</v>
      </c>
      <c r="I46" s="27">
        <v>0</v>
      </c>
      <c r="J46" s="27">
        <v>1.4</v>
      </c>
      <c r="K46" s="27">
        <v>2.6</v>
      </c>
      <c r="L46" s="23"/>
    </row>
    <row r="47" spans="1:12" x14ac:dyDescent="0.2">
      <c r="A47" t="s">
        <v>76</v>
      </c>
      <c r="B47" s="40" t="s">
        <v>44</v>
      </c>
      <c r="C47" s="251" t="s">
        <v>290</v>
      </c>
      <c r="D47" s="30">
        <v>44</v>
      </c>
      <c r="E47" s="30">
        <v>54802</v>
      </c>
      <c r="F47" s="27">
        <v>0.8</v>
      </c>
      <c r="G47" s="27">
        <v>0</v>
      </c>
      <c r="H47" s="27">
        <v>0</v>
      </c>
      <c r="I47" s="27">
        <v>0</v>
      </c>
      <c r="J47" s="27">
        <v>0.8</v>
      </c>
      <c r="K47" s="27">
        <v>2.2000000000000002</v>
      </c>
      <c r="L47" s="23"/>
    </row>
    <row r="48" spans="1:12" x14ac:dyDescent="0.2">
      <c r="A48" t="s">
        <v>79</v>
      </c>
      <c r="B48" s="40" t="s">
        <v>7</v>
      </c>
      <c r="C48" s="251" t="s">
        <v>426</v>
      </c>
      <c r="D48" s="30">
        <v>78</v>
      </c>
      <c r="E48" s="30">
        <v>172241</v>
      </c>
      <c r="F48" s="27">
        <v>0.5</v>
      </c>
      <c r="G48" s="27">
        <v>0</v>
      </c>
      <c r="H48" s="27">
        <v>0</v>
      </c>
      <c r="I48" s="27">
        <v>0</v>
      </c>
      <c r="J48" s="27">
        <v>0</v>
      </c>
      <c r="K48" s="27">
        <v>1.7</v>
      </c>
      <c r="L48" s="23"/>
    </row>
    <row r="49" spans="1:12" x14ac:dyDescent="0.2">
      <c r="A49" t="s">
        <v>90</v>
      </c>
      <c r="B49" s="40" t="s">
        <v>137</v>
      </c>
      <c r="C49" s="251" t="s">
        <v>291</v>
      </c>
      <c r="D49" s="30">
        <v>26</v>
      </c>
      <c r="E49" s="30">
        <v>22588</v>
      </c>
      <c r="F49" s="27">
        <v>1.2</v>
      </c>
      <c r="G49" s="27">
        <v>0</v>
      </c>
      <c r="H49" s="27">
        <v>0</v>
      </c>
      <c r="I49" s="27">
        <v>0.4</v>
      </c>
      <c r="J49" s="27">
        <v>1.6</v>
      </c>
      <c r="K49" s="27">
        <v>2.1</v>
      </c>
      <c r="L49" s="23"/>
    </row>
    <row r="50" spans="1:12" x14ac:dyDescent="0.2">
      <c r="A50" t="s">
        <v>74</v>
      </c>
      <c r="B50" s="40" t="s">
        <v>138</v>
      </c>
      <c r="C50" s="251" t="s">
        <v>292</v>
      </c>
      <c r="D50" s="30">
        <v>48</v>
      </c>
      <c r="E50" s="30">
        <v>49399</v>
      </c>
      <c r="F50" s="27">
        <v>1</v>
      </c>
      <c r="G50" s="27">
        <v>0</v>
      </c>
      <c r="H50" s="27">
        <v>0</v>
      </c>
      <c r="I50" s="27">
        <v>0</v>
      </c>
      <c r="J50" s="27">
        <v>1.1000000000000001</v>
      </c>
      <c r="K50" s="27">
        <v>2.2999999999999998</v>
      </c>
      <c r="L50" s="23"/>
    </row>
    <row r="51" spans="1:12" x14ac:dyDescent="0.2">
      <c r="A51" t="s">
        <v>73</v>
      </c>
      <c r="B51" s="40" t="s">
        <v>142</v>
      </c>
      <c r="C51" s="251" t="s">
        <v>427</v>
      </c>
      <c r="D51" s="30">
        <v>226</v>
      </c>
      <c r="E51" s="30">
        <v>212654</v>
      </c>
      <c r="F51" s="27">
        <v>1.1000000000000001</v>
      </c>
      <c r="G51" s="27">
        <v>0</v>
      </c>
      <c r="H51" s="27">
        <v>0</v>
      </c>
      <c r="I51" s="27">
        <v>0</v>
      </c>
      <c r="J51" s="27">
        <v>1.1000000000000001</v>
      </c>
      <c r="K51" s="27">
        <v>2.2999999999999998</v>
      </c>
      <c r="L51" s="23"/>
    </row>
    <row r="52" spans="1:12" x14ac:dyDescent="0.2">
      <c r="B52" s="40" t="s">
        <v>294</v>
      </c>
      <c r="C52" s="251" t="s">
        <v>295</v>
      </c>
      <c r="D52" s="30">
        <v>1</v>
      </c>
      <c r="E52" s="30">
        <v>2034</v>
      </c>
      <c r="F52" s="27">
        <v>0.5</v>
      </c>
      <c r="G52" s="27"/>
      <c r="H52" s="27"/>
      <c r="I52" s="27"/>
      <c r="J52" s="27"/>
      <c r="K52" s="27"/>
      <c r="L52" s="23"/>
    </row>
    <row r="53" spans="1:12" ht="14.25" x14ac:dyDescent="0.2">
      <c r="A53" t="s">
        <v>84</v>
      </c>
      <c r="B53" s="40" t="s">
        <v>306</v>
      </c>
      <c r="C53" s="251">
        <v>8</v>
      </c>
      <c r="D53" s="30">
        <v>8</v>
      </c>
      <c r="E53" s="30">
        <v>4418</v>
      </c>
      <c r="F53" s="27">
        <v>1.8</v>
      </c>
      <c r="G53" s="27"/>
      <c r="H53" s="27"/>
      <c r="I53" s="27"/>
      <c r="J53" s="27"/>
      <c r="K53" s="27"/>
      <c r="L53" s="23"/>
    </row>
    <row r="54" spans="1:12" x14ac:dyDescent="0.2">
      <c r="A54" t="s">
        <v>87</v>
      </c>
      <c r="B54" s="40" t="s">
        <v>154</v>
      </c>
      <c r="C54" s="251">
        <v>14</v>
      </c>
      <c r="D54" s="30">
        <v>15</v>
      </c>
      <c r="E54" s="30">
        <v>15668</v>
      </c>
      <c r="F54" s="27">
        <v>1</v>
      </c>
      <c r="G54" s="27"/>
      <c r="H54" s="27"/>
      <c r="I54" s="27"/>
      <c r="J54" s="27"/>
      <c r="K54" s="27"/>
      <c r="L54" s="23"/>
    </row>
    <row r="55" spans="1:12" x14ac:dyDescent="0.2">
      <c r="A55" t="s">
        <v>80</v>
      </c>
      <c r="B55" s="40" t="s">
        <v>139</v>
      </c>
      <c r="C55" s="251" t="s">
        <v>428</v>
      </c>
      <c r="D55" s="30">
        <v>2</v>
      </c>
      <c r="E55" s="30">
        <v>3647</v>
      </c>
      <c r="F55" s="27">
        <v>0.5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3"/>
    </row>
    <row r="56" spans="1:12" x14ac:dyDescent="0.2">
      <c r="A56" t="s">
        <v>81</v>
      </c>
      <c r="B56" s="40" t="s">
        <v>82</v>
      </c>
      <c r="C56" s="251">
        <v>41</v>
      </c>
      <c r="D56" s="30">
        <v>69</v>
      </c>
      <c r="E56" s="30">
        <v>66228</v>
      </c>
      <c r="F56" s="27">
        <v>1</v>
      </c>
      <c r="G56" s="27">
        <v>0</v>
      </c>
      <c r="H56" s="27">
        <v>0</v>
      </c>
      <c r="I56" s="27">
        <v>0.7</v>
      </c>
      <c r="J56" s="27">
        <v>1.3</v>
      </c>
      <c r="K56" s="27">
        <v>2.7</v>
      </c>
      <c r="L56" s="23"/>
    </row>
    <row r="57" spans="1:12" ht="14.25" x14ac:dyDescent="0.2">
      <c r="A57" t="s">
        <v>83</v>
      </c>
      <c r="B57" s="40" t="s">
        <v>307</v>
      </c>
      <c r="C57" s="251" t="s">
        <v>429</v>
      </c>
      <c r="D57" s="30">
        <v>4</v>
      </c>
      <c r="E57" s="30">
        <v>15786</v>
      </c>
      <c r="F57" s="27">
        <v>0.3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3"/>
    </row>
    <row r="58" spans="1:12" x14ac:dyDescent="0.2">
      <c r="A58" t="s">
        <v>85</v>
      </c>
      <c r="B58" s="40" t="s">
        <v>10</v>
      </c>
      <c r="C58" s="251" t="s">
        <v>430</v>
      </c>
      <c r="D58" s="30">
        <v>452</v>
      </c>
      <c r="E58" s="30">
        <v>555766</v>
      </c>
      <c r="F58" s="27">
        <v>0.8</v>
      </c>
      <c r="G58" s="27">
        <v>0</v>
      </c>
      <c r="H58" s="27">
        <v>0</v>
      </c>
      <c r="I58" s="27">
        <v>0.3</v>
      </c>
      <c r="J58" s="27">
        <v>1.4</v>
      </c>
      <c r="K58" s="27">
        <v>2.8</v>
      </c>
      <c r="L58" s="23"/>
    </row>
    <row r="59" spans="1:12" x14ac:dyDescent="0.2">
      <c r="A59" t="s">
        <v>88</v>
      </c>
      <c r="B59" s="40" t="s">
        <v>89</v>
      </c>
      <c r="C59" s="251" t="s">
        <v>356</v>
      </c>
      <c r="D59" s="30">
        <v>241</v>
      </c>
      <c r="E59" s="30">
        <v>277559</v>
      </c>
      <c r="F59" s="27">
        <v>0.9</v>
      </c>
      <c r="G59" s="27">
        <v>0</v>
      </c>
      <c r="H59" s="27">
        <v>0</v>
      </c>
      <c r="I59" s="27">
        <v>0</v>
      </c>
      <c r="J59" s="27">
        <v>1.3</v>
      </c>
      <c r="K59" s="27">
        <v>2.7</v>
      </c>
      <c r="L59" s="23"/>
    </row>
    <row r="60" spans="1:12" x14ac:dyDescent="0.2">
      <c r="A60" t="s">
        <v>92</v>
      </c>
      <c r="B60" s="23" t="s">
        <v>93</v>
      </c>
      <c r="C60" s="251">
        <v>25</v>
      </c>
      <c r="D60" s="30">
        <v>21</v>
      </c>
      <c r="E60" s="30">
        <v>37652</v>
      </c>
      <c r="F60" s="27">
        <v>0.6</v>
      </c>
      <c r="G60" s="27">
        <v>0</v>
      </c>
      <c r="H60" s="27">
        <v>0</v>
      </c>
      <c r="I60" s="27">
        <v>0</v>
      </c>
      <c r="J60" s="27">
        <v>1.3</v>
      </c>
      <c r="K60" s="27">
        <v>1.9</v>
      </c>
      <c r="L60" s="23"/>
    </row>
    <row r="61" spans="1:12" x14ac:dyDescent="0.2">
      <c r="A61" t="s">
        <v>77</v>
      </c>
      <c r="B61" s="23" t="s">
        <v>78</v>
      </c>
      <c r="C61" s="251" t="s">
        <v>431</v>
      </c>
      <c r="D61" s="30">
        <v>0</v>
      </c>
      <c r="E61" s="30">
        <v>486</v>
      </c>
      <c r="F61" s="27">
        <v>0</v>
      </c>
      <c r="G61" s="27"/>
      <c r="H61" s="27"/>
      <c r="I61" s="27"/>
      <c r="J61" s="27"/>
      <c r="K61" s="27"/>
      <c r="L61" s="23"/>
    </row>
    <row r="62" spans="1:12" x14ac:dyDescent="0.2">
      <c r="B62" s="23"/>
      <c r="C62" s="251"/>
      <c r="D62" s="30"/>
      <c r="E62" s="30"/>
      <c r="F62" s="27"/>
      <c r="G62" s="27"/>
      <c r="H62" s="27"/>
      <c r="I62" s="27"/>
      <c r="J62" s="27"/>
      <c r="K62" s="27"/>
      <c r="L62" s="23"/>
    </row>
    <row r="63" spans="1:12" ht="14.25" x14ac:dyDescent="0.2">
      <c r="B63" s="39" t="s">
        <v>576</v>
      </c>
      <c r="C63" s="251"/>
      <c r="D63" s="30"/>
      <c r="E63" s="30"/>
      <c r="F63" s="27"/>
      <c r="G63" s="27"/>
      <c r="H63" s="27"/>
      <c r="I63" s="27"/>
      <c r="J63" s="27"/>
      <c r="K63" s="27"/>
      <c r="L63" s="23"/>
    </row>
    <row r="64" spans="1:12" x14ac:dyDescent="0.2">
      <c r="A64" t="s">
        <v>94</v>
      </c>
      <c r="B64" s="40" t="s">
        <v>189</v>
      </c>
      <c r="C64" s="251">
        <v>24</v>
      </c>
      <c r="D64" s="30">
        <v>18</v>
      </c>
      <c r="E64" s="30">
        <v>24932</v>
      </c>
      <c r="F64" s="27">
        <v>0.7</v>
      </c>
      <c r="G64" s="27">
        <v>0</v>
      </c>
      <c r="H64" s="27">
        <v>0</v>
      </c>
      <c r="I64" s="27">
        <v>0</v>
      </c>
      <c r="J64" s="27">
        <v>0.9</v>
      </c>
      <c r="K64" s="27">
        <v>1.8</v>
      </c>
      <c r="L64" s="23"/>
    </row>
    <row r="65" spans="1:12" x14ac:dyDescent="0.2">
      <c r="B65" s="23" t="s">
        <v>296</v>
      </c>
      <c r="C65" s="251">
        <v>5</v>
      </c>
      <c r="D65" s="30">
        <v>0</v>
      </c>
      <c r="E65" s="30">
        <v>3089</v>
      </c>
      <c r="F65" s="27">
        <v>0</v>
      </c>
      <c r="G65" s="27"/>
      <c r="H65" s="27"/>
      <c r="I65" s="27"/>
      <c r="J65" s="27"/>
      <c r="K65" s="27"/>
      <c r="L65" s="23"/>
    </row>
    <row r="66" spans="1:12" x14ac:dyDescent="0.2">
      <c r="B66" s="23" t="s">
        <v>180</v>
      </c>
      <c r="C66" s="251">
        <v>7</v>
      </c>
      <c r="D66" s="30">
        <v>15</v>
      </c>
      <c r="E66" s="30">
        <v>13193</v>
      </c>
      <c r="F66" s="27">
        <v>1.1000000000000001</v>
      </c>
      <c r="G66" s="27"/>
      <c r="H66" s="27"/>
      <c r="I66" s="27"/>
      <c r="J66" s="27"/>
      <c r="K66" s="27"/>
      <c r="L66" s="23"/>
    </row>
    <row r="67" spans="1:12" x14ac:dyDescent="0.2">
      <c r="B67" s="23"/>
      <c r="C67" s="251"/>
      <c r="D67" s="30"/>
      <c r="E67" s="30"/>
      <c r="F67" s="27"/>
      <c r="G67" s="27"/>
      <c r="H67" s="27"/>
      <c r="I67" s="27"/>
      <c r="J67" s="27"/>
      <c r="K67" s="27"/>
      <c r="L67" s="23"/>
    </row>
    <row r="68" spans="1:12" x14ac:dyDescent="0.2">
      <c r="B68" s="68" t="s">
        <v>408</v>
      </c>
      <c r="C68" s="254"/>
      <c r="D68" s="231"/>
      <c r="E68" s="231"/>
      <c r="F68" s="232"/>
      <c r="G68" s="232"/>
      <c r="H68" s="232"/>
      <c r="I68" s="232"/>
      <c r="J68" s="232"/>
      <c r="K68" s="232"/>
      <c r="L68" s="23"/>
    </row>
    <row r="69" spans="1:12" ht="14.25" x14ac:dyDescent="0.2">
      <c r="B69" s="23" t="s">
        <v>533</v>
      </c>
      <c r="C69" s="251" t="s">
        <v>432</v>
      </c>
      <c r="D69" s="30">
        <v>10</v>
      </c>
      <c r="E69" s="30">
        <v>17942</v>
      </c>
      <c r="F69" s="27">
        <v>0.6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3"/>
    </row>
    <row r="70" spans="1:12" ht="14.25" x14ac:dyDescent="0.2">
      <c r="B70" s="23" t="s">
        <v>543</v>
      </c>
      <c r="C70" s="251" t="s">
        <v>526</v>
      </c>
      <c r="D70" s="30">
        <v>21</v>
      </c>
      <c r="E70" s="30">
        <v>37932</v>
      </c>
      <c r="F70" s="27">
        <v>0.6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3"/>
    </row>
    <row r="71" spans="1:12" x14ac:dyDescent="0.2">
      <c r="B71" s="23"/>
      <c r="C71" s="251"/>
      <c r="D71" s="30"/>
      <c r="E71" s="30"/>
      <c r="F71" s="27"/>
      <c r="G71" s="27"/>
      <c r="H71" s="27"/>
      <c r="I71" s="27"/>
      <c r="J71" s="27"/>
      <c r="K71" s="27"/>
      <c r="L71" s="23"/>
    </row>
    <row r="72" spans="1:12" s="18" customFormat="1" ht="18" customHeight="1" x14ac:dyDescent="0.2">
      <c r="B72" s="64" t="s">
        <v>544</v>
      </c>
      <c r="C72" s="65"/>
      <c r="D72" s="65"/>
      <c r="E72" s="65"/>
      <c r="F72" s="66"/>
      <c r="G72" s="66"/>
      <c r="H72" s="66"/>
      <c r="I72" s="66"/>
      <c r="J72" s="66"/>
      <c r="K72" s="66"/>
    </row>
    <row r="73" spans="1:12" x14ac:dyDescent="0.2">
      <c r="B73" s="23" t="s">
        <v>183</v>
      </c>
      <c r="C73" s="251">
        <v>63</v>
      </c>
      <c r="D73" s="30">
        <v>147</v>
      </c>
      <c r="E73" s="30">
        <v>90703</v>
      </c>
      <c r="F73" s="27">
        <v>1.6</v>
      </c>
      <c r="G73" s="27">
        <v>0</v>
      </c>
      <c r="H73" s="27">
        <v>0</v>
      </c>
      <c r="I73" s="27">
        <v>1.1000000000000001</v>
      </c>
      <c r="J73" s="27">
        <v>2.6</v>
      </c>
      <c r="K73" s="27">
        <v>4.4000000000000004</v>
      </c>
      <c r="L73" s="23"/>
    </row>
    <row r="74" spans="1:12" x14ac:dyDescent="0.2">
      <c r="A74" t="s">
        <v>95</v>
      </c>
      <c r="B74" s="23" t="s">
        <v>184</v>
      </c>
      <c r="C74" s="251" t="s">
        <v>297</v>
      </c>
      <c r="D74" s="30">
        <v>1967</v>
      </c>
      <c r="E74" s="30">
        <v>1879822</v>
      </c>
      <c r="F74" s="27">
        <v>1</v>
      </c>
      <c r="G74" s="27">
        <v>0</v>
      </c>
      <c r="H74" s="27">
        <v>0</v>
      </c>
      <c r="I74" s="27">
        <v>0.8</v>
      </c>
      <c r="J74" s="27">
        <v>1.6</v>
      </c>
      <c r="K74" s="27">
        <v>2.4</v>
      </c>
      <c r="L74" s="23"/>
    </row>
    <row r="75" spans="1:12" x14ac:dyDescent="0.2">
      <c r="B75" s="23"/>
      <c r="C75" s="251"/>
      <c r="D75" s="30"/>
      <c r="E75" s="30"/>
      <c r="F75" s="27"/>
      <c r="G75" s="27"/>
      <c r="H75" s="27"/>
      <c r="I75" s="27"/>
      <c r="J75" s="27"/>
      <c r="K75" s="27"/>
      <c r="L75" s="23"/>
    </row>
    <row r="76" spans="1:12" s="18" customFormat="1" ht="18" customHeight="1" x14ac:dyDescent="0.2">
      <c r="B76" s="64" t="s">
        <v>546</v>
      </c>
      <c r="C76" s="65"/>
      <c r="D76" s="65"/>
      <c r="E76" s="65"/>
      <c r="F76" s="66"/>
      <c r="G76" s="66"/>
      <c r="H76" s="66"/>
      <c r="I76" s="66"/>
      <c r="J76" s="66"/>
      <c r="K76" s="66"/>
    </row>
    <row r="77" spans="1:12" x14ac:dyDescent="0.2">
      <c r="B77" s="84" t="s">
        <v>200</v>
      </c>
      <c r="C77" s="255" t="s">
        <v>520</v>
      </c>
      <c r="D77" s="126">
        <v>17</v>
      </c>
      <c r="E77" s="126">
        <v>44818</v>
      </c>
      <c r="F77" s="180">
        <v>0.4</v>
      </c>
      <c r="G77" s="180">
        <v>0</v>
      </c>
      <c r="H77" s="180">
        <v>0</v>
      </c>
      <c r="I77" s="180">
        <v>0</v>
      </c>
      <c r="J77" s="180">
        <v>0</v>
      </c>
      <c r="K77" s="180">
        <v>1</v>
      </c>
      <c r="L77" s="23"/>
    </row>
    <row r="78" spans="1:12" ht="25.5" x14ac:dyDescent="0.2">
      <c r="B78" s="109" t="s">
        <v>528</v>
      </c>
      <c r="C78" s="247" t="s">
        <v>519</v>
      </c>
      <c r="D78" s="99">
        <v>86</v>
      </c>
      <c r="E78" s="99">
        <v>133910</v>
      </c>
      <c r="F78" s="100">
        <v>0.6</v>
      </c>
      <c r="G78" s="100">
        <v>0</v>
      </c>
      <c r="H78" s="100">
        <v>0</v>
      </c>
      <c r="I78" s="100">
        <v>0</v>
      </c>
      <c r="J78" s="100">
        <v>0</v>
      </c>
      <c r="K78" s="100">
        <v>2.4</v>
      </c>
      <c r="L78" s="23"/>
    </row>
    <row r="79" spans="1:12" x14ac:dyDescent="0.2">
      <c r="B79" s="23"/>
      <c r="C79" s="228"/>
      <c r="D79" s="23"/>
      <c r="E79" s="23"/>
      <c r="F79" s="23"/>
      <c r="G79" s="23"/>
      <c r="H79" s="23"/>
      <c r="I79" s="23"/>
      <c r="J79" s="23"/>
      <c r="K79" s="23"/>
      <c r="L79" s="23"/>
    </row>
    <row r="80" spans="1:12" ht="21" customHeight="1" x14ac:dyDescent="0.2">
      <c r="B80" s="289" t="s">
        <v>548</v>
      </c>
      <c r="C80" s="289"/>
      <c r="D80" s="289"/>
      <c r="E80" s="289"/>
      <c r="F80" s="289"/>
      <c r="G80" s="290" t="s">
        <v>17</v>
      </c>
      <c r="H80" s="290"/>
      <c r="I80" s="290"/>
      <c r="J80" s="290"/>
      <c r="K80" s="290"/>
      <c r="L80" s="95"/>
    </row>
    <row r="81" spans="2:12" ht="38.25" x14ac:dyDescent="0.2">
      <c r="B81" s="91"/>
      <c r="C81" s="92" t="s">
        <v>20</v>
      </c>
      <c r="D81" s="92" t="s">
        <v>22</v>
      </c>
      <c r="E81" s="92" t="s">
        <v>96</v>
      </c>
      <c r="F81" s="93" t="s">
        <v>23</v>
      </c>
      <c r="G81" s="93" t="s">
        <v>24</v>
      </c>
      <c r="H81" s="93" t="s">
        <v>25</v>
      </c>
      <c r="I81" s="93" t="s">
        <v>26</v>
      </c>
      <c r="J81" s="93" t="s">
        <v>27</v>
      </c>
      <c r="K81" s="93" t="s">
        <v>28</v>
      </c>
      <c r="L81" s="23"/>
    </row>
    <row r="82" spans="2:12" s="67" customFormat="1" ht="22.5" customHeight="1" x14ac:dyDescent="0.2">
      <c r="B82" s="68" t="s">
        <v>181</v>
      </c>
      <c r="C82" s="65"/>
      <c r="D82" s="65"/>
      <c r="E82" s="65"/>
      <c r="F82" s="66"/>
      <c r="G82" s="66"/>
      <c r="H82" s="66"/>
      <c r="I82" s="66"/>
      <c r="J82" s="66"/>
      <c r="K82" s="66"/>
      <c r="L82" s="68"/>
    </row>
    <row r="83" spans="2:12" x14ac:dyDescent="0.2">
      <c r="B83" s="39" t="s">
        <v>30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2:12" x14ac:dyDescent="0.2">
      <c r="B84" s="23" t="s">
        <v>32</v>
      </c>
      <c r="C84" s="251">
        <v>73</v>
      </c>
      <c r="D84" s="30">
        <v>78825</v>
      </c>
      <c r="E84" s="30">
        <v>165242</v>
      </c>
      <c r="F84" s="33">
        <v>0.48</v>
      </c>
      <c r="G84" s="33">
        <v>0.21</v>
      </c>
      <c r="H84" s="33">
        <v>0.32</v>
      </c>
      <c r="I84" s="33">
        <v>0.46</v>
      </c>
      <c r="J84" s="33">
        <v>0.61</v>
      </c>
      <c r="K84" s="33">
        <v>0.75</v>
      </c>
      <c r="L84" s="23"/>
    </row>
    <row r="85" spans="2:12" ht="25.5" x14ac:dyDescent="0.2">
      <c r="B85" s="38" t="s">
        <v>146</v>
      </c>
      <c r="C85" s="251">
        <v>231</v>
      </c>
      <c r="D85" s="30">
        <v>625053</v>
      </c>
      <c r="E85" s="30">
        <v>1065875</v>
      </c>
      <c r="F85" s="33">
        <v>0.59</v>
      </c>
      <c r="G85" s="33">
        <v>0.39</v>
      </c>
      <c r="H85" s="33">
        <v>0.5</v>
      </c>
      <c r="I85" s="33">
        <v>0.59</v>
      </c>
      <c r="J85" s="33">
        <v>0.68</v>
      </c>
      <c r="K85" s="33">
        <v>0.76</v>
      </c>
      <c r="L85" s="23"/>
    </row>
    <row r="86" spans="2:12" ht="25.5" x14ac:dyDescent="0.2">
      <c r="B86" s="38" t="s">
        <v>147</v>
      </c>
      <c r="C86" s="251" t="s">
        <v>433</v>
      </c>
      <c r="D86" s="30">
        <v>627374</v>
      </c>
      <c r="E86" s="30">
        <v>1403932</v>
      </c>
      <c r="F86" s="33">
        <v>0.45</v>
      </c>
      <c r="G86" s="33">
        <v>0.12</v>
      </c>
      <c r="H86" s="33">
        <v>0.23</v>
      </c>
      <c r="I86" s="33">
        <v>0.41</v>
      </c>
      <c r="J86" s="33">
        <v>0.56999999999999995</v>
      </c>
      <c r="K86" s="33">
        <v>0.69</v>
      </c>
      <c r="L86" s="23"/>
    </row>
    <row r="87" spans="2:12" x14ac:dyDescent="0.2">
      <c r="B87" s="23" t="s">
        <v>121</v>
      </c>
      <c r="C87" s="251">
        <v>409</v>
      </c>
      <c r="D87" s="30">
        <v>597529</v>
      </c>
      <c r="E87" s="30">
        <v>1421371</v>
      </c>
      <c r="F87" s="33">
        <v>0.42</v>
      </c>
      <c r="G87" s="33">
        <v>0.18</v>
      </c>
      <c r="H87" s="33">
        <v>0.3</v>
      </c>
      <c r="I87" s="33">
        <v>0.41</v>
      </c>
      <c r="J87" s="33">
        <v>0.56000000000000005</v>
      </c>
      <c r="K87" s="33">
        <v>0.69</v>
      </c>
      <c r="L87" s="23"/>
    </row>
    <row r="88" spans="2:12" ht="25.5" x14ac:dyDescent="0.2">
      <c r="B88" s="38" t="s">
        <v>148</v>
      </c>
      <c r="C88" s="251" t="s">
        <v>434</v>
      </c>
      <c r="D88" s="30">
        <v>765267</v>
      </c>
      <c r="E88" s="30">
        <v>1380023</v>
      </c>
      <c r="F88" s="33">
        <v>0.55000000000000004</v>
      </c>
      <c r="G88" s="33">
        <v>0.27</v>
      </c>
      <c r="H88" s="33">
        <v>0.41</v>
      </c>
      <c r="I88" s="33">
        <v>0.53</v>
      </c>
      <c r="J88" s="33">
        <v>0.65</v>
      </c>
      <c r="K88" s="33">
        <v>0.71</v>
      </c>
      <c r="L88" s="23"/>
    </row>
    <row r="89" spans="2:12" ht="25.5" x14ac:dyDescent="0.2">
      <c r="B89" s="38" t="s">
        <v>164</v>
      </c>
      <c r="C89" s="251" t="s">
        <v>435</v>
      </c>
      <c r="D89" s="30">
        <v>1312634</v>
      </c>
      <c r="E89" s="30">
        <v>3774615</v>
      </c>
      <c r="F89" s="33">
        <v>0.35</v>
      </c>
      <c r="G89" s="33">
        <v>0.1</v>
      </c>
      <c r="H89" s="33">
        <v>0.19</v>
      </c>
      <c r="I89" s="33">
        <v>0.33</v>
      </c>
      <c r="J89" s="33">
        <v>0.49</v>
      </c>
      <c r="K89" s="33">
        <v>0.62</v>
      </c>
      <c r="L89" s="23"/>
    </row>
    <row r="90" spans="2:12" ht="25.5" x14ac:dyDescent="0.2">
      <c r="B90" s="38" t="s">
        <v>155</v>
      </c>
      <c r="C90" s="251">
        <v>803</v>
      </c>
      <c r="D90" s="30">
        <v>2110694</v>
      </c>
      <c r="E90" s="30">
        <v>4378657</v>
      </c>
      <c r="F90" s="33">
        <v>0.48</v>
      </c>
      <c r="G90" s="33">
        <v>0.28999999999999998</v>
      </c>
      <c r="H90" s="33">
        <v>0.4</v>
      </c>
      <c r="I90" s="33">
        <v>0.51</v>
      </c>
      <c r="J90" s="33">
        <v>0.6</v>
      </c>
      <c r="K90" s="33">
        <v>0.69</v>
      </c>
      <c r="L90" s="23"/>
    </row>
    <row r="91" spans="2:12" x14ac:dyDescent="0.2">
      <c r="B91" s="23" t="s">
        <v>42</v>
      </c>
      <c r="C91" s="251" t="s">
        <v>280</v>
      </c>
      <c r="D91" s="30">
        <v>80900</v>
      </c>
      <c r="E91" s="30">
        <v>160483</v>
      </c>
      <c r="F91" s="33">
        <v>0.5</v>
      </c>
      <c r="G91" s="33">
        <v>0.22</v>
      </c>
      <c r="H91" s="33">
        <v>0.35</v>
      </c>
      <c r="I91" s="33">
        <v>0.49</v>
      </c>
      <c r="J91" s="33">
        <v>0.59</v>
      </c>
      <c r="K91" s="33">
        <v>0.74</v>
      </c>
      <c r="L91" s="23"/>
    </row>
    <row r="92" spans="2:12" x14ac:dyDescent="0.2">
      <c r="B92" s="23" t="s">
        <v>44</v>
      </c>
      <c r="C92" s="251">
        <v>174</v>
      </c>
      <c r="D92" s="30">
        <v>314752</v>
      </c>
      <c r="E92" s="30">
        <v>721754</v>
      </c>
      <c r="F92" s="33">
        <v>0.44</v>
      </c>
      <c r="G92" s="33">
        <v>0.25</v>
      </c>
      <c r="H92" s="33">
        <v>0.35</v>
      </c>
      <c r="I92" s="33">
        <v>0.43</v>
      </c>
      <c r="J92" s="33">
        <v>0.53</v>
      </c>
      <c r="K92" s="33">
        <v>0.63</v>
      </c>
      <c r="L92" s="23"/>
    </row>
    <row r="93" spans="2:12" x14ac:dyDescent="0.2">
      <c r="B93" s="23" t="s">
        <v>36</v>
      </c>
      <c r="C93" s="251">
        <v>41</v>
      </c>
      <c r="D93" s="30">
        <v>134529</v>
      </c>
      <c r="E93" s="30">
        <v>187490</v>
      </c>
      <c r="F93" s="33">
        <v>0.72</v>
      </c>
      <c r="G93" s="33">
        <v>0.52</v>
      </c>
      <c r="H93" s="33">
        <v>0.59</v>
      </c>
      <c r="I93" s="33">
        <v>0.76</v>
      </c>
      <c r="J93" s="33">
        <v>0.87</v>
      </c>
      <c r="K93" s="33">
        <v>0.91</v>
      </c>
      <c r="L93" s="23"/>
    </row>
    <row r="94" spans="2:12" x14ac:dyDescent="0.2">
      <c r="B94" s="23" t="s">
        <v>138</v>
      </c>
      <c r="C94" s="251" t="s">
        <v>298</v>
      </c>
      <c r="D94" s="30">
        <v>24297</v>
      </c>
      <c r="E94" s="30">
        <v>56936</v>
      </c>
      <c r="F94" s="33">
        <v>0.43</v>
      </c>
      <c r="G94" s="33">
        <v>0.1</v>
      </c>
      <c r="H94" s="33">
        <v>0.21</v>
      </c>
      <c r="I94" s="33">
        <v>0.28999999999999998</v>
      </c>
      <c r="J94" s="33">
        <v>0.39</v>
      </c>
      <c r="K94" s="33">
        <v>0.48</v>
      </c>
      <c r="L94" s="23"/>
    </row>
    <row r="95" spans="2:12" x14ac:dyDescent="0.2">
      <c r="B95" s="23" t="s">
        <v>125</v>
      </c>
      <c r="C95" s="251" t="s">
        <v>436</v>
      </c>
      <c r="D95" s="30">
        <v>401074</v>
      </c>
      <c r="E95" s="30">
        <v>880238</v>
      </c>
      <c r="F95" s="33">
        <v>0.46</v>
      </c>
      <c r="G95" s="33">
        <v>0.15</v>
      </c>
      <c r="H95" s="33">
        <v>0.23</v>
      </c>
      <c r="I95" s="33">
        <v>0.36</v>
      </c>
      <c r="J95" s="33">
        <v>0.51</v>
      </c>
      <c r="K95" s="33">
        <v>0.6</v>
      </c>
      <c r="L95" s="23"/>
    </row>
    <row r="96" spans="2:12" x14ac:dyDescent="0.2">
      <c r="B96" s="23" t="s">
        <v>154</v>
      </c>
      <c r="C96" s="251">
        <v>6</v>
      </c>
      <c r="D96" s="30">
        <v>3457</v>
      </c>
      <c r="E96" s="30">
        <v>9252</v>
      </c>
      <c r="F96" s="33">
        <v>0.37</v>
      </c>
      <c r="G96" s="33"/>
      <c r="H96" s="33"/>
      <c r="I96" s="33"/>
      <c r="J96" s="33"/>
      <c r="K96" s="33"/>
      <c r="L96" s="23"/>
    </row>
    <row r="97" spans="2:12" x14ac:dyDescent="0.2">
      <c r="B97" s="23" t="s">
        <v>46</v>
      </c>
      <c r="C97" s="251">
        <v>6</v>
      </c>
      <c r="D97" s="30">
        <v>376</v>
      </c>
      <c r="E97" s="30">
        <v>6974</v>
      </c>
      <c r="F97" s="33">
        <v>0.05</v>
      </c>
      <c r="G97" s="33"/>
      <c r="H97" s="33"/>
      <c r="I97" s="33"/>
      <c r="J97" s="33"/>
      <c r="K97" s="33"/>
      <c r="L97" s="23"/>
    </row>
    <row r="98" spans="2:12" x14ac:dyDescent="0.2">
      <c r="B98" s="23" t="s">
        <v>48</v>
      </c>
      <c r="C98" s="251">
        <v>10</v>
      </c>
      <c r="D98" s="30">
        <v>15254</v>
      </c>
      <c r="E98" s="30">
        <v>32728</v>
      </c>
      <c r="F98" s="33">
        <v>0.47</v>
      </c>
      <c r="G98" s="33"/>
      <c r="H98" s="33"/>
      <c r="I98" s="33"/>
      <c r="J98" s="33"/>
      <c r="K98" s="33"/>
      <c r="L98" s="23"/>
    </row>
    <row r="99" spans="2:12" ht="25.5" x14ac:dyDescent="0.2">
      <c r="B99" s="38" t="s">
        <v>150</v>
      </c>
      <c r="C99" s="251">
        <v>178</v>
      </c>
      <c r="D99" s="30">
        <v>445486</v>
      </c>
      <c r="E99" s="30">
        <v>753588</v>
      </c>
      <c r="F99" s="33">
        <v>0.59</v>
      </c>
      <c r="G99" s="33">
        <v>0.37</v>
      </c>
      <c r="H99" s="33">
        <v>0.47</v>
      </c>
      <c r="I99" s="33">
        <v>0.57999999999999996</v>
      </c>
      <c r="J99" s="33">
        <v>0.7</v>
      </c>
      <c r="K99" s="33">
        <v>0.77</v>
      </c>
      <c r="L99" s="23"/>
    </row>
    <row r="100" spans="2:12" ht="25.5" x14ac:dyDescent="0.2">
      <c r="B100" s="38" t="s">
        <v>151</v>
      </c>
      <c r="C100" s="251" t="s">
        <v>299</v>
      </c>
      <c r="D100" s="30">
        <v>387095</v>
      </c>
      <c r="E100" s="30">
        <v>717985</v>
      </c>
      <c r="F100" s="33">
        <v>0.54</v>
      </c>
      <c r="G100" s="33">
        <v>0.33</v>
      </c>
      <c r="H100" s="33">
        <v>0.44</v>
      </c>
      <c r="I100" s="33">
        <v>0.55000000000000004</v>
      </c>
      <c r="J100" s="33">
        <v>0.66</v>
      </c>
      <c r="K100" s="33">
        <v>0.75</v>
      </c>
      <c r="L100" s="23"/>
    </row>
    <row r="101" spans="2:12" x14ac:dyDescent="0.2">
      <c r="B101" s="23" t="s">
        <v>128</v>
      </c>
      <c r="C101" s="251" t="s">
        <v>300</v>
      </c>
      <c r="D101" s="30">
        <v>950847</v>
      </c>
      <c r="E101" s="30">
        <v>1428269</v>
      </c>
      <c r="F101" s="33">
        <v>0.67</v>
      </c>
      <c r="G101" s="33">
        <v>0.37</v>
      </c>
      <c r="H101" s="33">
        <v>0.5</v>
      </c>
      <c r="I101" s="33">
        <v>0.68</v>
      </c>
      <c r="J101" s="33">
        <v>0.81</v>
      </c>
      <c r="K101" s="33">
        <v>0.9</v>
      </c>
      <c r="L101" s="23"/>
    </row>
    <row r="102" spans="2:12" x14ac:dyDescent="0.2">
      <c r="B102" s="23" t="s">
        <v>51</v>
      </c>
      <c r="C102" s="251">
        <v>153</v>
      </c>
      <c r="D102" s="30">
        <v>341619</v>
      </c>
      <c r="E102" s="30">
        <v>631876</v>
      </c>
      <c r="F102" s="33">
        <v>0.54</v>
      </c>
      <c r="G102" s="33">
        <v>0.35</v>
      </c>
      <c r="H102" s="33">
        <v>0.45</v>
      </c>
      <c r="I102" s="33">
        <v>0.54</v>
      </c>
      <c r="J102" s="33">
        <v>0.63</v>
      </c>
      <c r="K102" s="33">
        <v>0.7</v>
      </c>
      <c r="L102" s="23"/>
    </row>
    <row r="103" spans="2:12" x14ac:dyDescent="0.2">
      <c r="B103" s="23"/>
      <c r="C103" s="251"/>
      <c r="D103" s="30"/>
      <c r="E103" s="30"/>
      <c r="F103" s="33"/>
      <c r="G103" s="33"/>
      <c r="H103" s="33"/>
      <c r="I103" s="33"/>
      <c r="J103" s="33"/>
      <c r="K103" s="33"/>
      <c r="L103" s="23"/>
    </row>
    <row r="104" spans="2:12" x14ac:dyDescent="0.2">
      <c r="B104" s="39" t="s">
        <v>143</v>
      </c>
      <c r="C104" s="251"/>
      <c r="D104" s="30"/>
      <c r="E104" s="30"/>
      <c r="F104" s="33"/>
      <c r="G104" s="33"/>
      <c r="H104" s="33"/>
      <c r="I104" s="33"/>
      <c r="J104" s="33"/>
      <c r="K104" s="33"/>
      <c r="L104" s="23"/>
    </row>
    <row r="105" spans="2:12" x14ac:dyDescent="0.2">
      <c r="B105" s="23" t="s">
        <v>130</v>
      </c>
      <c r="C105" s="251" t="s">
        <v>437</v>
      </c>
      <c r="D105" s="30">
        <v>667879</v>
      </c>
      <c r="E105" s="30">
        <v>3188720</v>
      </c>
      <c r="F105" s="33">
        <v>0.21</v>
      </c>
      <c r="G105" s="33">
        <v>0.08</v>
      </c>
      <c r="H105" s="33">
        <v>0.12</v>
      </c>
      <c r="I105" s="33">
        <v>0.19</v>
      </c>
      <c r="J105" s="33">
        <v>0.28999999999999998</v>
      </c>
      <c r="K105" s="33">
        <v>0.4</v>
      </c>
      <c r="L105" s="23"/>
    </row>
    <row r="106" spans="2:12" x14ac:dyDescent="0.2">
      <c r="B106" s="23" t="s">
        <v>144</v>
      </c>
      <c r="C106" s="251" t="s">
        <v>301</v>
      </c>
      <c r="D106" s="30">
        <v>5096</v>
      </c>
      <c r="E106" s="30">
        <v>79525</v>
      </c>
      <c r="F106" s="33">
        <v>0.06</v>
      </c>
      <c r="G106" s="33">
        <v>0.01</v>
      </c>
      <c r="H106" s="33">
        <v>0.03</v>
      </c>
      <c r="I106" s="33">
        <v>0.06</v>
      </c>
      <c r="J106" s="33">
        <v>0.09</v>
      </c>
      <c r="K106" s="33">
        <v>0.15</v>
      </c>
      <c r="L106" s="23"/>
    </row>
    <row r="107" spans="2:12" x14ac:dyDescent="0.2">
      <c r="B107" s="23" t="s">
        <v>145</v>
      </c>
      <c r="C107" s="251">
        <v>14</v>
      </c>
      <c r="D107" s="30">
        <v>13962</v>
      </c>
      <c r="E107" s="30">
        <v>51428</v>
      </c>
      <c r="F107" s="33">
        <v>0.27</v>
      </c>
      <c r="G107" s="33"/>
      <c r="H107" s="33"/>
      <c r="I107" s="33"/>
      <c r="J107" s="33"/>
      <c r="K107" s="33"/>
      <c r="L107" s="23"/>
    </row>
    <row r="108" spans="2:12" x14ac:dyDescent="0.2">
      <c r="B108" s="23"/>
      <c r="C108" s="251"/>
      <c r="D108" s="30"/>
      <c r="E108" s="30"/>
      <c r="F108" s="33"/>
      <c r="G108" s="33"/>
      <c r="H108" s="33"/>
      <c r="I108" s="33"/>
      <c r="J108" s="33"/>
      <c r="K108" s="33"/>
      <c r="L108" s="23"/>
    </row>
    <row r="109" spans="2:12" x14ac:dyDescent="0.2">
      <c r="B109" s="39" t="s">
        <v>55</v>
      </c>
      <c r="C109" s="251"/>
      <c r="D109" s="30"/>
      <c r="E109" s="30"/>
      <c r="F109" s="33"/>
      <c r="G109" s="33"/>
      <c r="H109" s="33"/>
      <c r="I109" s="33"/>
      <c r="J109" s="33"/>
      <c r="K109" s="33"/>
      <c r="L109" s="23"/>
    </row>
    <row r="110" spans="2:12" x14ac:dyDescent="0.2">
      <c r="B110" s="23" t="s">
        <v>131</v>
      </c>
      <c r="C110" s="251">
        <v>20</v>
      </c>
      <c r="D110" s="30">
        <v>14038</v>
      </c>
      <c r="E110" s="30">
        <v>111017</v>
      </c>
      <c r="F110" s="33">
        <v>0.13</v>
      </c>
      <c r="G110" s="33">
        <v>0.06</v>
      </c>
      <c r="H110" s="33">
        <v>0.09</v>
      </c>
      <c r="I110" s="33">
        <v>0.11</v>
      </c>
      <c r="J110" s="33">
        <v>0.14000000000000001</v>
      </c>
      <c r="K110" s="33">
        <v>0.16</v>
      </c>
      <c r="L110" s="23"/>
    </row>
    <row r="111" spans="2:12" x14ac:dyDescent="0.2">
      <c r="B111" s="23" t="s">
        <v>57</v>
      </c>
      <c r="C111" s="251">
        <v>18</v>
      </c>
      <c r="D111" s="30">
        <v>1554</v>
      </c>
      <c r="E111" s="30">
        <v>27399</v>
      </c>
      <c r="F111" s="33">
        <v>0.06</v>
      </c>
      <c r="G111" s="33"/>
      <c r="H111" s="33"/>
      <c r="I111" s="33"/>
      <c r="J111" s="33"/>
      <c r="K111" s="33"/>
      <c r="L111" s="23"/>
    </row>
    <row r="112" spans="2:12" x14ac:dyDescent="0.2">
      <c r="B112" s="23" t="s">
        <v>132</v>
      </c>
      <c r="C112" s="251">
        <v>104</v>
      </c>
      <c r="D112" s="30">
        <v>9032</v>
      </c>
      <c r="E112" s="30">
        <v>257975</v>
      </c>
      <c r="F112" s="33">
        <v>0.04</v>
      </c>
      <c r="G112" s="33">
        <v>0</v>
      </c>
      <c r="H112" s="33">
        <v>0.01</v>
      </c>
      <c r="I112" s="33">
        <v>0.01</v>
      </c>
      <c r="J112" s="33">
        <v>0.03</v>
      </c>
      <c r="K112" s="33">
        <v>0.05</v>
      </c>
      <c r="L112" s="23"/>
    </row>
    <row r="113" spans="2:12" x14ac:dyDescent="0.2">
      <c r="B113" s="23" t="s">
        <v>32</v>
      </c>
      <c r="C113" s="251">
        <v>17</v>
      </c>
      <c r="D113" s="30">
        <v>8877</v>
      </c>
      <c r="E113" s="30">
        <v>41957</v>
      </c>
      <c r="F113" s="33">
        <v>0.21</v>
      </c>
      <c r="G113" s="33"/>
      <c r="H113" s="33"/>
      <c r="I113" s="33"/>
      <c r="J113" s="33"/>
      <c r="K113" s="33"/>
      <c r="L113" s="23"/>
    </row>
    <row r="114" spans="2:12" x14ac:dyDescent="0.2">
      <c r="B114" s="23" t="s">
        <v>293</v>
      </c>
      <c r="C114" s="251">
        <v>6</v>
      </c>
      <c r="D114" s="30">
        <v>10619</v>
      </c>
      <c r="E114" s="30">
        <v>38469</v>
      </c>
      <c r="F114" s="33">
        <v>0.28000000000000003</v>
      </c>
      <c r="G114" s="33"/>
      <c r="H114" s="33"/>
      <c r="I114" s="33"/>
      <c r="J114" s="33"/>
      <c r="K114" s="33"/>
      <c r="L114" s="23"/>
    </row>
    <row r="115" spans="2:12" x14ac:dyDescent="0.2">
      <c r="B115" s="23" t="s">
        <v>63</v>
      </c>
      <c r="C115" s="251">
        <v>14</v>
      </c>
      <c r="D115" s="30">
        <v>17005</v>
      </c>
      <c r="E115" s="30">
        <v>72775</v>
      </c>
      <c r="F115" s="33">
        <v>0.23</v>
      </c>
      <c r="G115" s="33"/>
      <c r="H115" s="33"/>
      <c r="I115" s="33"/>
      <c r="J115" s="33"/>
      <c r="K115" s="33"/>
      <c r="L115" s="23"/>
    </row>
    <row r="116" spans="2:12" x14ac:dyDescent="0.2">
      <c r="B116" s="23" t="s">
        <v>61</v>
      </c>
      <c r="C116" s="251">
        <v>10</v>
      </c>
      <c r="D116" s="30">
        <v>5940</v>
      </c>
      <c r="E116" s="30">
        <v>51878</v>
      </c>
      <c r="F116" s="33">
        <v>0.11</v>
      </c>
      <c r="G116" s="33"/>
      <c r="H116" s="33"/>
      <c r="I116" s="33"/>
      <c r="J116" s="33"/>
      <c r="K116" s="33"/>
      <c r="L116" s="23"/>
    </row>
    <row r="117" spans="2:12" x14ac:dyDescent="0.2">
      <c r="B117" s="23" t="s">
        <v>65</v>
      </c>
      <c r="C117" s="251" t="s">
        <v>302</v>
      </c>
      <c r="D117" s="30">
        <v>10916</v>
      </c>
      <c r="E117" s="30">
        <v>124952</v>
      </c>
      <c r="F117" s="33">
        <v>0.09</v>
      </c>
      <c r="G117" s="33">
        <v>0.01</v>
      </c>
      <c r="H117" s="33">
        <v>0.02</v>
      </c>
      <c r="I117" s="33">
        <v>0.04</v>
      </c>
      <c r="J117" s="33">
        <v>0.08</v>
      </c>
      <c r="K117" s="33">
        <v>0.14000000000000001</v>
      </c>
      <c r="L117" s="23"/>
    </row>
    <row r="118" spans="2:12" x14ac:dyDescent="0.2">
      <c r="B118" s="23" t="s">
        <v>67</v>
      </c>
      <c r="C118" s="251">
        <v>14</v>
      </c>
      <c r="D118" s="30">
        <v>7350</v>
      </c>
      <c r="E118" s="30">
        <v>46237</v>
      </c>
      <c r="F118" s="33">
        <v>0.16</v>
      </c>
      <c r="G118" s="33"/>
      <c r="H118" s="33"/>
      <c r="I118" s="33"/>
      <c r="J118" s="33"/>
      <c r="K118" s="33"/>
      <c r="L118" s="23"/>
    </row>
    <row r="119" spans="2:12" x14ac:dyDescent="0.2">
      <c r="B119" s="23" t="s">
        <v>134</v>
      </c>
      <c r="C119" s="251" t="s">
        <v>438</v>
      </c>
      <c r="D119" s="30">
        <v>802</v>
      </c>
      <c r="E119" s="30">
        <v>53708</v>
      </c>
      <c r="F119" s="33">
        <v>0.01</v>
      </c>
      <c r="G119" s="33">
        <v>0</v>
      </c>
      <c r="H119" s="33">
        <v>0.01</v>
      </c>
      <c r="I119" s="33">
        <v>0.01</v>
      </c>
      <c r="J119" s="33">
        <v>0.03</v>
      </c>
      <c r="K119" s="33">
        <v>0.06</v>
      </c>
      <c r="L119" s="23"/>
    </row>
    <row r="120" spans="2:12" x14ac:dyDescent="0.2">
      <c r="B120" s="23" t="s">
        <v>135</v>
      </c>
      <c r="C120" s="251" t="s">
        <v>439</v>
      </c>
      <c r="D120" s="30">
        <v>3182</v>
      </c>
      <c r="E120" s="30">
        <v>147766</v>
      </c>
      <c r="F120" s="33">
        <v>0.02</v>
      </c>
      <c r="G120" s="33">
        <v>0</v>
      </c>
      <c r="H120" s="33">
        <v>0.01</v>
      </c>
      <c r="I120" s="33">
        <v>0.01</v>
      </c>
      <c r="J120" s="33">
        <v>0.03</v>
      </c>
      <c r="K120" s="33">
        <v>0.06</v>
      </c>
      <c r="L120" s="23"/>
    </row>
    <row r="121" spans="2:12" x14ac:dyDescent="0.2">
      <c r="B121" s="23" t="s">
        <v>71</v>
      </c>
      <c r="C121" s="251" t="s">
        <v>440</v>
      </c>
      <c r="D121" s="30">
        <v>1080386</v>
      </c>
      <c r="E121" s="30">
        <v>6325631</v>
      </c>
      <c r="F121" s="33">
        <v>0.17</v>
      </c>
      <c r="G121" s="33">
        <v>0.06</v>
      </c>
      <c r="H121" s="33">
        <v>0.09</v>
      </c>
      <c r="I121" s="33">
        <v>0.15</v>
      </c>
      <c r="J121" s="33">
        <v>0.21</v>
      </c>
      <c r="K121" s="33">
        <v>0.3</v>
      </c>
      <c r="L121" s="23"/>
    </row>
    <row r="122" spans="2:12" x14ac:dyDescent="0.2">
      <c r="B122" s="23" t="s">
        <v>153</v>
      </c>
      <c r="C122" s="251" t="s">
        <v>441</v>
      </c>
      <c r="D122" s="30">
        <v>1938992</v>
      </c>
      <c r="E122" s="30">
        <v>13323221</v>
      </c>
      <c r="F122" s="33">
        <v>0.15</v>
      </c>
      <c r="G122" s="33">
        <v>0.05</v>
      </c>
      <c r="H122" s="33">
        <v>0.08</v>
      </c>
      <c r="I122" s="33">
        <v>0.12</v>
      </c>
      <c r="J122" s="33">
        <v>0.17</v>
      </c>
      <c r="K122" s="33">
        <v>0.26</v>
      </c>
      <c r="L122" s="23"/>
    </row>
    <row r="123" spans="2:12" x14ac:dyDescent="0.2">
      <c r="B123" s="23" t="s">
        <v>42</v>
      </c>
      <c r="C123" s="251">
        <v>64</v>
      </c>
      <c r="D123" s="30">
        <v>64719</v>
      </c>
      <c r="E123" s="30">
        <v>460682</v>
      </c>
      <c r="F123" s="33">
        <v>0.14000000000000001</v>
      </c>
      <c r="G123" s="33">
        <v>0.06</v>
      </c>
      <c r="H123" s="33">
        <v>0.09</v>
      </c>
      <c r="I123" s="33">
        <v>0.14000000000000001</v>
      </c>
      <c r="J123" s="33">
        <v>0.18</v>
      </c>
      <c r="K123" s="33">
        <v>0.21</v>
      </c>
      <c r="L123" s="23"/>
    </row>
    <row r="124" spans="2:12" x14ac:dyDescent="0.2">
      <c r="B124" s="23" t="s">
        <v>44</v>
      </c>
      <c r="C124" s="251">
        <v>63</v>
      </c>
      <c r="D124" s="30">
        <v>54802</v>
      </c>
      <c r="E124" s="30">
        <v>400128</v>
      </c>
      <c r="F124" s="33">
        <v>0.14000000000000001</v>
      </c>
      <c r="G124" s="33">
        <v>0.06</v>
      </c>
      <c r="H124" s="33">
        <v>0.08</v>
      </c>
      <c r="I124" s="33">
        <v>0.14000000000000001</v>
      </c>
      <c r="J124" s="33">
        <v>0.18</v>
      </c>
      <c r="K124" s="33">
        <v>0.22</v>
      </c>
      <c r="L124" s="23"/>
    </row>
    <row r="125" spans="2:12" x14ac:dyDescent="0.2">
      <c r="B125" s="23" t="s">
        <v>7</v>
      </c>
      <c r="C125" s="251">
        <v>274</v>
      </c>
      <c r="D125" s="30">
        <v>172241</v>
      </c>
      <c r="E125" s="30">
        <v>1629594</v>
      </c>
      <c r="F125" s="33">
        <v>0.11</v>
      </c>
      <c r="G125" s="33">
        <v>0.02</v>
      </c>
      <c r="H125" s="33">
        <v>0.05</v>
      </c>
      <c r="I125" s="33">
        <v>0.08</v>
      </c>
      <c r="J125" s="33">
        <v>0.13</v>
      </c>
      <c r="K125" s="33">
        <v>0.17</v>
      </c>
      <c r="L125" s="23"/>
    </row>
    <row r="126" spans="2:12" x14ac:dyDescent="0.2">
      <c r="B126" s="23" t="s">
        <v>91</v>
      </c>
      <c r="C126" s="251">
        <v>21</v>
      </c>
      <c r="D126" s="30">
        <v>22588</v>
      </c>
      <c r="E126" s="30">
        <v>149270</v>
      </c>
      <c r="F126" s="33">
        <v>0.15</v>
      </c>
      <c r="G126" s="33">
        <v>0.03</v>
      </c>
      <c r="H126" s="33">
        <v>0.1</v>
      </c>
      <c r="I126" s="33">
        <v>0.15</v>
      </c>
      <c r="J126" s="33">
        <v>0.17</v>
      </c>
      <c r="K126" s="33">
        <v>0.21</v>
      </c>
      <c r="L126" s="23"/>
    </row>
    <row r="127" spans="2:12" x14ac:dyDescent="0.2">
      <c r="B127" s="23" t="s">
        <v>138</v>
      </c>
      <c r="C127" s="251">
        <v>52</v>
      </c>
      <c r="D127" s="30">
        <v>49399</v>
      </c>
      <c r="E127" s="30">
        <v>234474</v>
      </c>
      <c r="F127" s="33">
        <v>0.21</v>
      </c>
      <c r="G127" s="33">
        <v>0.04</v>
      </c>
      <c r="H127" s="33">
        <v>0.08</v>
      </c>
      <c r="I127" s="33">
        <v>0.16</v>
      </c>
      <c r="J127" s="33">
        <v>0.26</v>
      </c>
      <c r="K127" s="33">
        <v>0.39</v>
      </c>
      <c r="L127" s="23"/>
    </row>
    <row r="128" spans="2:12" x14ac:dyDescent="0.2">
      <c r="B128" s="23" t="s">
        <v>125</v>
      </c>
      <c r="C128" s="251" t="s">
        <v>442</v>
      </c>
      <c r="D128" s="30">
        <v>212654</v>
      </c>
      <c r="E128" s="30">
        <v>1142975</v>
      </c>
      <c r="F128" s="33">
        <v>0.19</v>
      </c>
      <c r="G128" s="33">
        <v>0.02</v>
      </c>
      <c r="H128" s="33">
        <v>0.05</v>
      </c>
      <c r="I128" s="33">
        <v>0.1</v>
      </c>
      <c r="J128" s="33">
        <v>0.22</v>
      </c>
      <c r="K128" s="33">
        <v>0.34</v>
      </c>
      <c r="L128" s="23"/>
    </row>
    <row r="129" spans="2:12" x14ac:dyDescent="0.2">
      <c r="B129" s="23" t="s">
        <v>294</v>
      </c>
      <c r="C129" s="251">
        <v>10</v>
      </c>
      <c r="D129" s="30">
        <v>2034</v>
      </c>
      <c r="E129" s="30">
        <v>12684</v>
      </c>
      <c r="F129" s="33">
        <v>0.16</v>
      </c>
      <c r="G129" s="33"/>
      <c r="H129" s="33"/>
      <c r="I129" s="33"/>
      <c r="J129" s="33"/>
      <c r="K129" s="33"/>
      <c r="L129" s="23"/>
    </row>
    <row r="130" spans="2:12" ht="14.25" x14ac:dyDescent="0.2">
      <c r="B130" s="23" t="s">
        <v>306</v>
      </c>
      <c r="C130" s="251">
        <v>8</v>
      </c>
      <c r="D130" s="30">
        <v>4418</v>
      </c>
      <c r="E130" s="30">
        <v>24829</v>
      </c>
      <c r="F130" s="33">
        <v>0.18</v>
      </c>
      <c r="G130" s="33"/>
      <c r="H130" s="33"/>
      <c r="I130" s="33"/>
      <c r="J130" s="33"/>
      <c r="K130" s="33"/>
      <c r="L130" s="23"/>
    </row>
    <row r="131" spans="2:12" x14ac:dyDescent="0.2">
      <c r="B131" s="23" t="s">
        <v>154</v>
      </c>
      <c r="C131" s="251">
        <v>14</v>
      </c>
      <c r="D131" s="30">
        <v>15668</v>
      </c>
      <c r="E131" s="30">
        <v>70738</v>
      </c>
      <c r="F131" s="33">
        <v>0.22</v>
      </c>
      <c r="G131" s="33"/>
      <c r="H131" s="33"/>
      <c r="I131" s="33"/>
      <c r="J131" s="33"/>
      <c r="K131" s="33"/>
      <c r="L131" s="23"/>
    </row>
    <row r="132" spans="2:12" x14ac:dyDescent="0.2">
      <c r="B132" s="23" t="s">
        <v>139</v>
      </c>
      <c r="C132" s="251">
        <v>155</v>
      </c>
      <c r="D132" s="30">
        <v>3647</v>
      </c>
      <c r="E132" s="30">
        <v>318836</v>
      </c>
      <c r="F132" s="33">
        <v>0.01</v>
      </c>
      <c r="G132" s="33">
        <v>0</v>
      </c>
      <c r="H132" s="33">
        <v>0</v>
      </c>
      <c r="I132" s="33">
        <v>0.01</v>
      </c>
      <c r="J132" s="33">
        <v>0.02</v>
      </c>
      <c r="K132" s="33">
        <v>0.04</v>
      </c>
      <c r="L132" s="23"/>
    </row>
    <row r="133" spans="2:12" x14ac:dyDescent="0.2">
      <c r="B133" s="23" t="s">
        <v>82</v>
      </c>
      <c r="C133" s="251">
        <v>41</v>
      </c>
      <c r="D133" s="30">
        <v>66228</v>
      </c>
      <c r="E133" s="30">
        <v>290991</v>
      </c>
      <c r="F133" s="33">
        <v>0.23</v>
      </c>
      <c r="G133" s="33">
        <v>0.1</v>
      </c>
      <c r="H133" s="33">
        <v>0.14000000000000001</v>
      </c>
      <c r="I133" s="33">
        <v>0.22</v>
      </c>
      <c r="J133" s="33">
        <v>0.31</v>
      </c>
      <c r="K133" s="33">
        <v>0.38</v>
      </c>
      <c r="L133" s="23"/>
    </row>
    <row r="134" spans="2:12" ht="14.25" x14ac:dyDescent="0.2">
      <c r="B134" s="23" t="s">
        <v>531</v>
      </c>
      <c r="C134" s="251">
        <v>32</v>
      </c>
      <c r="D134" s="30">
        <v>15786</v>
      </c>
      <c r="E134" s="30">
        <v>122348</v>
      </c>
      <c r="F134" s="33">
        <v>0.13</v>
      </c>
      <c r="G134" s="33">
        <v>0.03</v>
      </c>
      <c r="H134" s="33">
        <v>0.06</v>
      </c>
      <c r="I134" s="33">
        <v>0.11</v>
      </c>
      <c r="J134" s="33">
        <v>0.18</v>
      </c>
      <c r="K134" s="33">
        <v>0.31</v>
      </c>
      <c r="L134" s="23"/>
    </row>
    <row r="135" spans="2:12" x14ac:dyDescent="0.2">
      <c r="B135" s="23" t="s">
        <v>10</v>
      </c>
      <c r="C135" s="251" t="s">
        <v>443</v>
      </c>
      <c r="D135" s="30">
        <v>555766</v>
      </c>
      <c r="E135" s="30">
        <v>3336490</v>
      </c>
      <c r="F135" s="33">
        <v>0.17</v>
      </c>
      <c r="G135" s="33">
        <v>0.05</v>
      </c>
      <c r="H135" s="33">
        <v>0.09</v>
      </c>
      <c r="I135" s="33">
        <v>0.14000000000000001</v>
      </c>
      <c r="J135" s="33">
        <v>0.21</v>
      </c>
      <c r="K135" s="33">
        <v>0.27</v>
      </c>
      <c r="L135" s="23"/>
    </row>
    <row r="136" spans="2:12" x14ac:dyDescent="0.2">
      <c r="B136" s="23" t="s">
        <v>89</v>
      </c>
      <c r="C136" s="251">
        <v>298</v>
      </c>
      <c r="D136" s="30">
        <v>277559</v>
      </c>
      <c r="E136" s="30">
        <v>2111059</v>
      </c>
      <c r="F136" s="33">
        <v>0.13</v>
      </c>
      <c r="G136" s="33">
        <v>0.05</v>
      </c>
      <c r="H136" s="33">
        <v>0.09</v>
      </c>
      <c r="I136" s="33">
        <v>0.13</v>
      </c>
      <c r="J136" s="33">
        <v>0.17</v>
      </c>
      <c r="K136" s="33">
        <v>0.23</v>
      </c>
      <c r="L136" s="23"/>
    </row>
    <row r="137" spans="2:12" x14ac:dyDescent="0.2">
      <c r="B137" s="23" t="s">
        <v>140</v>
      </c>
      <c r="C137" s="251">
        <v>25</v>
      </c>
      <c r="D137" s="30">
        <v>37652</v>
      </c>
      <c r="E137" s="30">
        <v>178330</v>
      </c>
      <c r="F137" s="33">
        <v>0.21</v>
      </c>
      <c r="G137" s="33">
        <v>0.09</v>
      </c>
      <c r="H137" s="33">
        <v>0.11</v>
      </c>
      <c r="I137" s="33">
        <v>0.19</v>
      </c>
      <c r="J137" s="33">
        <v>0.27</v>
      </c>
      <c r="K137" s="33">
        <v>0.4</v>
      </c>
      <c r="L137" s="23"/>
    </row>
    <row r="138" spans="2:12" x14ac:dyDescent="0.2">
      <c r="B138" s="23" t="s">
        <v>78</v>
      </c>
      <c r="C138" s="251" t="s">
        <v>303</v>
      </c>
      <c r="D138" s="30">
        <v>486</v>
      </c>
      <c r="E138" s="30">
        <v>11649</v>
      </c>
      <c r="F138" s="33">
        <v>0.04</v>
      </c>
      <c r="G138" s="33"/>
      <c r="H138" s="33"/>
      <c r="I138" s="33"/>
      <c r="J138" s="33"/>
      <c r="K138" s="33"/>
      <c r="L138" s="23"/>
    </row>
    <row r="139" spans="2:12" x14ac:dyDescent="0.2">
      <c r="B139" s="23"/>
      <c r="C139" s="251"/>
      <c r="D139" s="30"/>
      <c r="E139" s="30"/>
      <c r="F139" s="33"/>
      <c r="G139" s="33"/>
      <c r="H139" s="33"/>
      <c r="I139" s="33"/>
      <c r="J139" s="33"/>
      <c r="K139" s="33"/>
      <c r="L139" s="23"/>
    </row>
    <row r="140" spans="2:12" ht="14.25" x14ac:dyDescent="0.2">
      <c r="B140" s="39" t="s">
        <v>576</v>
      </c>
      <c r="C140" s="251"/>
      <c r="D140" s="30"/>
      <c r="E140" s="30"/>
      <c r="F140" s="33"/>
      <c r="G140" s="33"/>
      <c r="H140" s="33"/>
      <c r="I140" s="33"/>
      <c r="J140" s="33"/>
      <c r="K140" s="33"/>
      <c r="L140" s="23"/>
    </row>
    <row r="141" spans="2:12" x14ac:dyDescent="0.2">
      <c r="B141" s="23" t="s">
        <v>190</v>
      </c>
      <c r="C141" s="251" t="s">
        <v>444</v>
      </c>
      <c r="D141" s="30">
        <v>24932</v>
      </c>
      <c r="E141" s="30">
        <v>104024</v>
      </c>
      <c r="F141" s="33">
        <v>0.24</v>
      </c>
      <c r="G141" s="33">
        <v>0.04</v>
      </c>
      <c r="H141" s="33">
        <v>0.09</v>
      </c>
      <c r="I141" s="33">
        <v>0.17</v>
      </c>
      <c r="J141" s="33">
        <v>0.33</v>
      </c>
      <c r="K141" s="33">
        <v>0.61</v>
      </c>
      <c r="L141" s="23"/>
    </row>
    <row r="142" spans="2:12" x14ac:dyDescent="0.2">
      <c r="B142" s="23" t="s">
        <v>296</v>
      </c>
      <c r="C142" s="251">
        <v>5</v>
      </c>
      <c r="D142" s="30">
        <v>3089</v>
      </c>
      <c r="E142" s="30">
        <v>10670</v>
      </c>
      <c r="F142" s="33">
        <v>0.28999999999999998</v>
      </c>
      <c r="G142" s="33"/>
      <c r="H142" s="33"/>
      <c r="I142" s="33"/>
      <c r="J142" s="33"/>
      <c r="K142" s="33"/>
      <c r="L142" s="23"/>
    </row>
    <row r="143" spans="2:12" x14ac:dyDescent="0.2">
      <c r="B143" s="23" t="s">
        <v>180</v>
      </c>
      <c r="C143" s="251">
        <v>7</v>
      </c>
      <c r="D143" s="30">
        <v>13193</v>
      </c>
      <c r="E143" s="30">
        <v>41749</v>
      </c>
      <c r="F143" s="33">
        <v>0.32</v>
      </c>
      <c r="G143" s="33"/>
      <c r="H143" s="33"/>
      <c r="I143" s="33"/>
      <c r="J143" s="33"/>
      <c r="K143" s="33"/>
      <c r="L143" s="23"/>
    </row>
    <row r="144" spans="2:12" x14ac:dyDescent="0.2">
      <c r="B144" s="23"/>
      <c r="C144" s="251"/>
      <c r="D144" s="30"/>
      <c r="E144" s="30"/>
      <c r="F144" s="33"/>
      <c r="G144" s="33"/>
      <c r="H144" s="33"/>
      <c r="I144" s="33"/>
      <c r="J144" s="33"/>
      <c r="K144" s="33"/>
      <c r="L144" s="23"/>
    </row>
    <row r="145" spans="2:12" x14ac:dyDescent="0.2">
      <c r="B145" s="68" t="s">
        <v>408</v>
      </c>
      <c r="C145" s="254"/>
      <c r="D145" s="231"/>
      <c r="E145" s="231"/>
      <c r="F145" s="233"/>
      <c r="G145" s="233"/>
      <c r="H145" s="233"/>
      <c r="I145" s="233"/>
      <c r="J145" s="233"/>
      <c r="K145" s="233"/>
      <c r="L145" s="23"/>
    </row>
    <row r="146" spans="2:12" ht="14.25" x14ac:dyDescent="0.2">
      <c r="B146" s="23" t="s">
        <v>533</v>
      </c>
      <c r="C146" s="251" t="s">
        <v>445</v>
      </c>
      <c r="D146" s="30">
        <v>17942</v>
      </c>
      <c r="E146" s="30">
        <v>113098</v>
      </c>
      <c r="F146" s="33">
        <v>0.16</v>
      </c>
      <c r="G146" s="33">
        <v>0.06</v>
      </c>
      <c r="H146" s="33">
        <v>0.1</v>
      </c>
      <c r="I146" s="33">
        <v>0.17</v>
      </c>
      <c r="J146" s="33">
        <v>0.23</v>
      </c>
      <c r="K146" s="33">
        <v>0.34</v>
      </c>
      <c r="L146" s="23"/>
    </row>
    <row r="147" spans="2:12" ht="14.25" x14ac:dyDescent="0.2">
      <c r="B147" s="23" t="s">
        <v>543</v>
      </c>
      <c r="C147" s="251" t="s">
        <v>527</v>
      </c>
      <c r="D147" s="30">
        <v>37932</v>
      </c>
      <c r="E147" s="30">
        <v>415592</v>
      </c>
      <c r="F147" s="33">
        <v>0.09</v>
      </c>
      <c r="G147" s="33">
        <v>0.03</v>
      </c>
      <c r="H147" s="33">
        <v>0.04</v>
      </c>
      <c r="I147" s="33">
        <v>7.0000000000000007E-2</v>
      </c>
      <c r="J147" s="33">
        <v>0.1</v>
      </c>
      <c r="K147" s="33">
        <v>0.16</v>
      </c>
      <c r="L147" s="23"/>
    </row>
    <row r="148" spans="2:12" x14ac:dyDescent="0.2">
      <c r="B148" s="23"/>
      <c r="C148" s="251"/>
      <c r="D148" s="30"/>
      <c r="E148" s="30"/>
      <c r="F148" s="33"/>
      <c r="G148" s="33"/>
      <c r="H148" s="33"/>
      <c r="I148" s="33"/>
      <c r="J148" s="33"/>
      <c r="K148" s="33"/>
      <c r="L148" s="23"/>
    </row>
    <row r="149" spans="2:12" s="18" customFormat="1" ht="18" customHeight="1" x14ac:dyDescent="0.2">
      <c r="B149" s="64" t="s">
        <v>544</v>
      </c>
      <c r="C149" s="65"/>
      <c r="D149" s="65"/>
      <c r="E149" s="65"/>
      <c r="F149" s="66"/>
      <c r="G149" s="66"/>
      <c r="H149" s="66"/>
      <c r="I149" s="66"/>
      <c r="J149" s="66"/>
      <c r="K149" s="66"/>
    </row>
    <row r="150" spans="2:12" x14ac:dyDescent="0.2">
      <c r="B150" s="23" t="s">
        <v>183</v>
      </c>
      <c r="C150" s="251">
        <v>63</v>
      </c>
      <c r="D150" s="30">
        <v>90703</v>
      </c>
      <c r="E150" s="30">
        <v>147465</v>
      </c>
      <c r="F150" s="33">
        <v>0.62</v>
      </c>
      <c r="G150" s="33">
        <v>0.53</v>
      </c>
      <c r="H150" s="33">
        <v>0.66</v>
      </c>
      <c r="I150" s="33">
        <v>0.78</v>
      </c>
      <c r="J150" s="33">
        <v>0.88</v>
      </c>
      <c r="K150" s="33">
        <v>0.93</v>
      </c>
      <c r="L150" s="23"/>
    </row>
    <row r="151" spans="2:12" x14ac:dyDescent="0.2">
      <c r="B151" s="23" t="s">
        <v>184</v>
      </c>
      <c r="C151" s="251" t="s">
        <v>304</v>
      </c>
      <c r="D151" s="30">
        <v>1879822</v>
      </c>
      <c r="E151" s="30">
        <v>3069199</v>
      </c>
      <c r="F151" s="33">
        <v>0.61</v>
      </c>
      <c r="G151" s="33">
        <v>0.3</v>
      </c>
      <c r="H151" s="33">
        <v>0.52</v>
      </c>
      <c r="I151" s="33">
        <v>0.66</v>
      </c>
      <c r="J151" s="33">
        <v>0.76</v>
      </c>
      <c r="K151" s="33">
        <v>0.86</v>
      </c>
      <c r="L151" s="23"/>
    </row>
    <row r="152" spans="2:12" x14ac:dyDescent="0.2">
      <c r="B152" s="23"/>
      <c r="C152" s="251"/>
      <c r="D152" s="30"/>
      <c r="E152" s="30"/>
      <c r="F152" s="33"/>
      <c r="G152" s="33"/>
      <c r="H152" s="33"/>
      <c r="I152" s="33"/>
      <c r="J152" s="33"/>
      <c r="K152" s="33"/>
      <c r="L152" s="23"/>
    </row>
    <row r="153" spans="2:12" s="18" customFormat="1" ht="18" customHeight="1" x14ac:dyDescent="0.2">
      <c r="B153" s="64" t="s">
        <v>546</v>
      </c>
      <c r="C153" s="65"/>
      <c r="D153" s="65"/>
      <c r="E153" s="65"/>
      <c r="F153" s="66"/>
      <c r="G153" s="66"/>
      <c r="H153" s="66"/>
      <c r="I153" s="66"/>
      <c r="J153" s="66"/>
      <c r="K153" s="66"/>
    </row>
    <row r="154" spans="2:12" x14ac:dyDescent="0.2">
      <c r="B154" s="84" t="s">
        <v>200</v>
      </c>
      <c r="C154" s="255">
        <v>69</v>
      </c>
      <c r="D154" s="126">
        <v>44818</v>
      </c>
      <c r="E154" s="126">
        <v>578554</v>
      </c>
      <c r="F154" s="179">
        <v>0.08</v>
      </c>
      <c r="G154" s="179">
        <v>0.02</v>
      </c>
      <c r="H154" s="179">
        <v>0.04</v>
      </c>
      <c r="I154" s="179">
        <v>0.06</v>
      </c>
      <c r="J154" s="179">
        <v>0.1</v>
      </c>
      <c r="K154" s="179">
        <v>0.15</v>
      </c>
      <c r="L154" s="23"/>
    </row>
    <row r="155" spans="2:12" ht="25.5" x14ac:dyDescent="0.2">
      <c r="B155" s="109" t="s">
        <v>528</v>
      </c>
      <c r="C155" s="247" t="s">
        <v>521</v>
      </c>
      <c r="D155" s="99">
        <v>133910</v>
      </c>
      <c r="E155" s="99">
        <v>1394340</v>
      </c>
      <c r="F155" s="101">
        <v>0.1</v>
      </c>
      <c r="G155" s="101">
        <v>0.04</v>
      </c>
      <c r="H155" s="101">
        <v>0.06</v>
      </c>
      <c r="I155" s="101">
        <v>0.08</v>
      </c>
      <c r="J155" s="101">
        <v>0.12</v>
      </c>
      <c r="K155" s="101">
        <v>0.16</v>
      </c>
      <c r="L155" s="23"/>
    </row>
    <row r="157" spans="2:12" x14ac:dyDescent="0.2">
      <c r="B157" s="41" t="s">
        <v>202</v>
      </c>
    </row>
    <row r="158" spans="2:12" x14ac:dyDescent="0.2">
      <c r="B158" s="41"/>
    </row>
    <row r="159" spans="2:12" x14ac:dyDescent="0.2">
      <c r="B159" s="291" t="s">
        <v>152</v>
      </c>
      <c r="C159" s="292"/>
      <c r="D159" s="292"/>
      <c r="E159" s="292"/>
      <c r="F159" s="293" t="s">
        <v>549</v>
      </c>
      <c r="G159" s="294"/>
      <c r="H159" s="294"/>
      <c r="I159" s="294"/>
      <c r="J159" s="294"/>
      <c r="K159" s="294"/>
    </row>
    <row r="160" spans="2:12" x14ac:dyDescent="0.2">
      <c r="B160" s="292"/>
      <c r="C160" s="292"/>
      <c r="D160" s="292"/>
      <c r="E160" s="292"/>
      <c r="F160" s="294"/>
      <c r="G160" s="294"/>
      <c r="H160" s="294"/>
      <c r="I160" s="294"/>
      <c r="J160" s="294"/>
      <c r="K160" s="294"/>
    </row>
    <row r="161" spans="2:11" x14ac:dyDescent="0.2">
      <c r="B161" s="23"/>
      <c r="C161" s="30"/>
      <c r="D161" s="30"/>
      <c r="E161" s="30"/>
      <c r="F161" s="27"/>
      <c r="G161" s="27"/>
      <c r="H161" s="27"/>
      <c r="I161" s="27"/>
      <c r="J161" s="27"/>
      <c r="K161" s="27"/>
    </row>
    <row r="162" spans="2:11" ht="41.25" customHeight="1" x14ac:dyDescent="0.2">
      <c r="B162" s="296" t="s">
        <v>309</v>
      </c>
      <c r="C162" s="297"/>
      <c r="D162" s="297"/>
      <c r="E162" s="297"/>
      <c r="F162" s="297"/>
      <c r="G162" s="297"/>
      <c r="H162" s="297"/>
      <c r="I162" s="297"/>
      <c r="J162" s="297"/>
      <c r="K162" s="297"/>
    </row>
    <row r="163" spans="2:11" ht="26.25" customHeight="1" x14ac:dyDescent="0.2">
      <c r="B163" s="298" t="s">
        <v>361</v>
      </c>
      <c r="C163" s="298"/>
      <c r="D163" s="298"/>
      <c r="E163" s="298"/>
      <c r="F163" s="298"/>
      <c r="G163" s="298"/>
      <c r="H163" s="298"/>
      <c r="I163" s="298"/>
      <c r="J163" s="298"/>
      <c r="K163" s="298"/>
    </row>
    <row r="164" spans="2:11" ht="15" customHeight="1" x14ac:dyDescent="0.2">
      <c r="B164" s="295" t="s">
        <v>577</v>
      </c>
      <c r="C164" s="295"/>
      <c r="D164" s="295"/>
      <c r="E164" s="295"/>
      <c r="F164" s="295"/>
      <c r="G164" s="295"/>
      <c r="H164" s="295"/>
      <c r="I164" s="295"/>
      <c r="J164" s="295"/>
      <c r="K164" s="295"/>
    </row>
    <row r="165" spans="2:11" ht="14.25" x14ac:dyDescent="0.2">
      <c r="B165" s="295" t="s">
        <v>564</v>
      </c>
      <c r="C165" s="295"/>
      <c r="D165" s="295"/>
      <c r="E165" s="295"/>
      <c r="F165" s="295"/>
      <c r="G165" s="295"/>
      <c r="H165" s="295"/>
      <c r="I165" s="295"/>
      <c r="J165" s="295"/>
      <c r="K165" s="295"/>
    </row>
    <row r="166" spans="2:11" ht="14.25" x14ac:dyDescent="0.2">
      <c r="B166" s="295" t="s">
        <v>565</v>
      </c>
      <c r="C166" s="295"/>
      <c r="D166" s="295"/>
      <c r="E166" s="295"/>
      <c r="F166" s="295"/>
      <c r="G166" s="295"/>
      <c r="H166" s="295"/>
      <c r="I166" s="295"/>
      <c r="J166" s="295"/>
      <c r="K166" s="295"/>
    </row>
    <row r="167" spans="2:11" ht="16.5" customHeight="1" x14ac:dyDescent="0.2">
      <c r="B167" s="23" t="s">
        <v>545</v>
      </c>
      <c r="C167" s="30"/>
      <c r="D167" s="30"/>
      <c r="E167" s="30"/>
      <c r="F167" s="27"/>
      <c r="G167" s="27"/>
      <c r="H167" s="27"/>
      <c r="I167" s="27"/>
      <c r="J167" s="27"/>
      <c r="K167" s="27"/>
    </row>
    <row r="168" spans="2:11" ht="27.75" customHeight="1" x14ac:dyDescent="0.2">
      <c r="B168" s="284" t="s">
        <v>547</v>
      </c>
      <c r="C168" s="285"/>
      <c r="D168" s="285"/>
      <c r="E168" s="285"/>
      <c r="F168" s="285"/>
      <c r="G168" s="285"/>
      <c r="H168" s="285"/>
      <c r="I168" s="285"/>
      <c r="J168" s="285"/>
      <c r="K168" s="285"/>
    </row>
    <row r="170" spans="2:11" ht="13.5" x14ac:dyDescent="0.25">
      <c r="B170" s="268" t="s">
        <v>581</v>
      </c>
    </row>
  </sheetData>
  <mergeCells count="13">
    <mergeCell ref="B168:K168"/>
    <mergeCell ref="A1:K1"/>
    <mergeCell ref="B2:F2"/>
    <mergeCell ref="G2:K2"/>
    <mergeCell ref="B80:F80"/>
    <mergeCell ref="G80:K80"/>
    <mergeCell ref="B159:E160"/>
    <mergeCell ref="F159:K160"/>
    <mergeCell ref="B165:K165"/>
    <mergeCell ref="B166:K166"/>
    <mergeCell ref="B162:K162"/>
    <mergeCell ref="B163:K163"/>
    <mergeCell ref="B164:K164"/>
  </mergeCells>
  <pageMargins left="0.75" right="0.75" top="1" bottom="1" header="0.5" footer="0.5"/>
  <pageSetup scale="72" orientation="portrait" r:id="rId1"/>
  <headerFooter alignWithMargins="0"/>
  <rowBreaks count="3" manualBreakCount="3">
    <brk id="61" max="10" man="1"/>
    <brk id="78" max="10" man="1"/>
    <brk id="139" max="10" man="1"/>
  </rowBreaks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22" zoomScaleNormal="100" workbookViewId="0">
      <selection activeCell="A53" sqref="A53"/>
    </sheetView>
  </sheetViews>
  <sheetFormatPr defaultRowHeight="12.75" x14ac:dyDescent="0.2"/>
  <cols>
    <col min="1" max="1" width="29.42578125" style="23" customWidth="1"/>
    <col min="2" max="2" width="10.85546875" style="23" customWidth="1"/>
    <col min="3" max="3" width="11.140625" style="23" customWidth="1"/>
    <col min="4" max="4" width="11.5703125" style="23" customWidth="1"/>
    <col min="5" max="7" width="7.85546875" style="23" customWidth="1"/>
    <col min="8" max="8" width="9" style="23" customWidth="1"/>
    <col min="9" max="10" width="7.85546875" style="23" customWidth="1"/>
    <col min="11" max="16384" width="9.140625" style="23"/>
  </cols>
  <sheetData>
    <row r="1" spans="1:10" ht="30.75" customHeight="1" thickBot="1" x14ac:dyDescent="0.25">
      <c r="A1" s="300" t="s">
        <v>563</v>
      </c>
      <c r="B1" s="300"/>
      <c r="C1" s="301"/>
      <c r="D1" s="301"/>
      <c r="E1" s="301"/>
      <c r="F1" s="301"/>
      <c r="G1" s="301"/>
      <c r="H1" s="301"/>
      <c r="I1" s="301"/>
      <c r="J1" s="301"/>
    </row>
    <row r="2" spans="1:10" x14ac:dyDescent="0.2">
      <c r="A2" s="302" t="s">
        <v>97</v>
      </c>
      <c r="B2" s="302"/>
      <c r="C2" s="303"/>
      <c r="D2" s="303"/>
      <c r="E2" s="303"/>
      <c r="F2" s="288" t="s">
        <v>17</v>
      </c>
      <c r="G2" s="288"/>
      <c r="H2" s="288"/>
      <c r="I2" s="288"/>
      <c r="J2" s="288"/>
    </row>
    <row r="3" spans="1:10" ht="38.25" x14ac:dyDescent="0.2">
      <c r="A3" s="19" t="s">
        <v>19</v>
      </c>
      <c r="B3" s="20" t="s">
        <v>305</v>
      </c>
      <c r="C3" s="20" t="s">
        <v>167</v>
      </c>
      <c r="D3" s="20" t="s">
        <v>98</v>
      </c>
      <c r="E3" s="21" t="s">
        <v>23</v>
      </c>
      <c r="F3" s="21" t="s">
        <v>24</v>
      </c>
      <c r="G3" s="21" t="s">
        <v>25</v>
      </c>
      <c r="H3" s="21" t="s">
        <v>26</v>
      </c>
      <c r="I3" s="21" t="s">
        <v>27</v>
      </c>
      <c r="J3" s="21" t="s">
        <v>28</v>
      </c>
    </row>
    <row r="4" spans="1:10" x14ac:dyDescent="0.2">
      <c r="A4" s="22" t="s">
        <v>198</v>
      </c>
      <c r="C4" s="24"/>
      <c r="D4" s="24"/>
      <c r="E4" s="25"/>
      <c r="F4" s="25"/>
      <c r="G4" s="25"/>
      <c r="H4" s="25"/>
      <c r="I4" s="25"/>
      <c r="J4" s="25"/>
    </row>
    <row r="5" spans="1:10" x14ac:dyDescent="0.2">
      <c r="A5" s="25" t="s">
        <v>196</v>
      </c>
      <c r="B5" s="251" t="s">
        <v>313</v>
      </c>
      <c r="C5" s="23">
        <v>402</v>
      </c>
      <c r="D5" s="30">
        <v>300231</v>
      </c>
      <c r="E5" s="27">
        <v>1.3</v>
      </c>
      <c r="F5" s="27">
        <v>0</v>
      </c>
      <c r="G5" s="27">
        <v>0</v>
      </c>
      <c r="H5" s="27">
        <v>0.8</v>
      </c>
      <c r="I5" s="27">
        <v>1.7</v>
      </c>
      <c r="J5" s="27">
        <v>3</v>
      </c>
    </row>
    <row r="6" spans="1:10" x14ac:dyDescent="0.2">
      <c r="A6" s="25" t="s">
        <v>194</v>
      </c>
      <c r="B6" s="251" t="s">
        <v>314</v>
      </c>
      <c r="C6" s="23">
        <v>256</v>
      </c>
      <c r="D6" s="30">
        <v>118924</v>
      </c>
      <c r="E6" s="27">
        <v>2.2000000000000002</v>
      </c>
      <c r="F6" s="27">
        <v>0</v>
      </c>
      <c r="G6" s="27">
        <v>0.4</v>
      </c>
      <c r="H6" s="27">
        <v>1.3</v>
      </c>
      <c r="I6" s="27">
        <v>2.9</v>
      </c>
      <c r="J6" s="27">
        <v>5</v>
      </c>
    </row>
    <row r="7" spans="1:10" ht="25.5" x14ac:dyDescent="0.2">
      <c r="A7" s="173" t="s">
        <v>197</v>
      </c>
      <c r="B7" s="251">
        <v>46</v>
      </c>
      <c r="C7" s="23">
        <v>257</v>
      </c>
      <c r="D7" s="30">
        <v>151942</v>
      </c>
      <c r="E7" s="27">
        <v>1.7</v>
      </c>
      <c r="F7" s="27">
        <v>0</v>
      </c>
      <c r="G7" s="27">
        <v>0.6</v>
      </c>
      <c r="H7" s="27">
        <v>1.1000000000000001</v>
      </c>
      <c r="I7" s="27">
        <v>2.4</v>
      </c>
      <c r="J7" s="27">
        <v>3.5</v>
      </c>
    </row>
    <row r="8" spans="1:10" ht="25.5" x14ac:dyDescent="0.2">
      <c r="A8" s="173" t="s">
        <v>195</v>
      </c>
      <c r="B8" s="251">
        <v>16</v>
      </c>
      <c r="C8" s="23">
        <v>93</v>
      </c>
      <c r="D8" s="30">
        <v>33176</v>
      </c>
      <c r="E8" s="27">
        <v>2.8</v>
      </c>
      <c r="F8" s="27"/>
      <c r="G8" s="27"/>
      <c r="H8" s="27"/>
      <c r="I8" s="27"/>
      <c r="J8" s="27"/>
    </row>
    <row r="9" spans="1:10" x14ac:dyDescent="0.2">
      <c r="A9" s="173" t="s">
        <v>169</v>
      </c>
      <c r="B9" s="251" t="s">
        <v>315</v>
      </c>
      <c r="C9" s="23">
        <v>20</v>
      </c>
      <c r="D9" s="30">
        <v>11675</v>
      </c>
      <c r="E9" s="27">
        <v>1.7</v>
      </c>
      <c r="F9" s="27"/>
      <c r="G9" s="27"/>
      <c r="H9" s="27"/>
      <c r="I9" s="27"/>
      <c r="J9" s="27"/>
    </row>
    <row r="10" spans="1:10" x14ac:dyDescent="0.2">
      <c r="A10" s="96" t="s">
        <v>312</v>
      </c>
      <c r="B10" s="247">
        <v>6</v>
      </c>
      <c r="C10" s="98">
        <v>15</v>
      </c>
      <c r="D10" s="99">
        <v>18032</v>
      </c>
      <c r="E10" s="100">
        <v>0.8</v>
      </c>
      <c r="F10" s="100"/>
      <c r="G10" s="100"/>
      <c r="H10" s="100"/>
      <c r="I10" s="100"/>
      <c r="J10" s="100"/>
    </row>
    <row r="11" spans="1:10" x14ac:dyDescent="0.2">
      <c r="A11" s="25"/>
      <c r="B11" s="28"/>
      <c r="C11" s="29"/>
      <c r="D11" s="24"/>
      <c r="E11" s="25"/>
    </row>
    <row r="12" spans="1:10" x14ac:dyDescent="0.2">
      <c r="C12" s="30"/>
      <c r="D12" s="30"/>
      <c r="F12" s="27"/>
      <c r="G12" s="27"/>
      <c r="H12" s="27"/>
      <c r="I12" s="27"/>
      <c r="J12" s="27"/>
    </row>
    <row r="13" spans="1:10" x14ac:dyDescent="0.2">
      <c r="A13" s="289" t="s">
        <v>317</v>
      </c>
      <c r="B13" s="289"/>
      <c r="C13" s="299"/>
      <c r="D13" s="299"/>
      <c r="E13" s="299"/>
      <c r="F13" s="290" t="s">
        <v>17</v>
      </c>
      <c r="G13" s="290"/>
      <c r="H13" s="290"/>
      <c r="I13" s="290"/>
      <c r="J13" s="290"/>
    </row>
    <row r="14" spans="1:10" ht="38.25" x14ac:dyDescent="0.2">
      <c r="A14" s="19" t="s">
        <v>19</v>
      </c>
      <c r="B14" s="20" t="s">
        <v>305</v>
      </c>
      <c r="C14" s="20" t="s">
        <v>168</v>
      </c>
      <c r="D14" s="20" t="s">
        <v>99</v>
      </c>
      <c r="E14" s="21" t="s">
        <v>23</v>
      </c>
      <c r="F14" s="21" t="s">
        <v>24</v>
      </c>
      <c r="G14" s="21" t="s">
        <v>25</v>
      </c>
      <c r="H14" s="21" t="s">
        <v>26</v>
      </c>
      <c r="I14" s="21" t="s">
        <v>27</v>
      </c>
      <c r="J14" s="21" t="s">
        <v>28</v>
      </c>
    </row>
    <row r="15" spans="1:10" x14ac:dyDescent="0.2">
      <c r="A15" s="22" t="s">
        <v>198</v>
      </c>
      <c r="C15" s="24"/>
      <c r="D15" s="24"/>
      <c r="E15" s="25"/>
      <c r="F15" s="25"/>
      <c r="G15" s="25"/>
      <c r="H15" s="25"/>
      <c r="I15" s="25"/>
      <c r="J15" s="25"/>
    </row>
    <row r="16" spans="1:10" x14ac:dyDescent="0.2">
      <c r="A16" s="25" t="s">
        <v>196</v>
      </c>
      <c r="B16" s="251" t="s">
        <v>323</v>
      </c>
      <c r="C16" s="23">
        <v>491</v>
      </c>
      <c r="D16" s="30">
        <v>257889</v>
      </c>
      <c r="E16" s="27">
        <v>1.9</v>
      </c>
      <c r="F16" s="27">
        <v>0</v>
      </c>
      <c r="G16" s="27">
        <v>0</v>
      </c>
      <c r="H16" s="27">
        <v>1.2</v>
      </c>
      <c r="I16" s="27">
        <v>2.5</v>
      </c>
      <c r="J16" s="27">
        <v>4.5</v>
      </c>
    </row>
    <row r="17" spans="1:10" x14ac:dyDescent="0.2">
      <c r="A17" s="25" t="s">
        <v>194</v>
      </c>
      <c r="B17" s="251">
        <v>56</v>
      </c>
      <c r="C17" s="23">
        <v>294</v>
      </c>
      <c r="D17" s="30">
        <v>109591</v>
      </c>
      <c r="E17" s="27">
        <v>2.7</v>
      </c>
      <c r="F17" s="27">
        <v>0</v>
      </c>
      <c r="G17" s="27">
        <v>0.5</v>
      </c>
      <c r="H17" s="27">
        <v>2.4</v>
      </c>
      <c r="I17" s="27">
        <v>3.7</v>
      </c>
      <c r="J17" s="27">
        <v>4.8</v>
      </c>
    </row>
    <row r="18" spans="1:10" ht="25.5" x14ac:dyDescent="0.2">
      <c r="A18" s="173" t="s">
        <v>197</v>
      </c>
      <c r="B18" s="251">
        <v>44</v>
      </c>
      <c r="C18" s="23">
        <v>94</v>
      </c>
      <c r="D18" s="30">
        <v>40141</v>
      </c>
      <c r="E18" s="27">
        <v>2.2999999999999998</v>
      </c>
      <c r="F18" s="27">
        <v>0</v>
      </c>
      <c r="G18" s="27">
        <v>0</v>
      </c>
      <c r="H18" s="27">
        <v>2</v>
      </c>
      <c r="I18" s="27">
        <v>2.8</v>
      </c>
      <c r="J18" s="27">
        <v>4.5</v>
      </c>
    </row>
    <row r="19" spans="1:10" ht="25.5" x14ac:dyDescent="0.2">
      <c r="A19" s="173" t="s">
        <v>195</v>
      </c>
      <c r="B19" s="251" t="s">
        <v>324</v>
      </c>
      <c r="C19" s="23">
        <v>22</v>
      </c>
      <c r="D19" s="30">
        <v>9549</v>
      </c>
      <c r="E19" s="27">
        <v>2.2999999999999998</v>
      </c>
      <c r="F19" s="27"/>
      <c r="G19" s="27"/>
      <c r="H19" s="27"/>
      <c r="I19" s="27"/>
      <c r="J19" s="27"/>
    </row>
    <row r="20" spans="1:10" x14ac:dyDescent="0.2">
      <c r="A20" s="173" t="s">
        <v>169</v>
      </c>
      <c r="B20" s="251" t="s">
        <v>325</v>
      </c>
      <c r="C20" s="23">
        <v>64</v>
      </c>
      <c r="D20" s="30">
        <v>44202</v>
      </c>
      <c r="E20" s="27">
        <v>1.4</v>
      </c>
      <c r="F20" s="27">
        <v>0</v>
      </c>
      <c r="G20" s="27">
        <v>0.4</v>
      </c>
      <c r="H20" s="27">
        <v>1.2</v>
      </c>
      <c r="I20" s="27">
        <v>1.9</v>
      </c>
      <c r="J20" s="27">
        <v>3.4</v>
      </c>
    </row>
    <row r="21" spans="1:10" x14ac:dyDescent="0.2">
      <c r="A21" s="96" t="s">
        <v>312</v>
      </c>
      <c r="B21" s="247">
        <v>6</v>
      </c>
      <c r="C21" s="98">
        <v>17</v>
      </c>
      <c r="D21" s="99">
        <v>6730</v>
      </c>
      <c r="E21" s="100">
        <v>2.5</v>
      </c>
      <c r="F21" s="100"/>
      <c r="G21" s="100"/>
      <c r="H21" s="100"/>
      <c r="I21" s="100"/>
      <c r="J21" s="100"/>
    </row>
    <row r="22" spans="1:10" x14ac:dyDescent="0.2">
      <c r="C22" s="30"/>
      <c r="D22" s="30"/>
    </row>
    <row r="23" spans="1:10" x14ac:dyDescent="0.2">
      <c r="C23" s="30"/>
      <c r="D23" s="30"/>
    </row>
    <row r="24" spans="1:10" x14ac:dyDescent="0.2">
      <c r="A24" s="289" t="s">
        <v>318</v>
      </c>
      <c r="B24" s="289"/>
      <c r="C24" s="299"/>
      <c r="D24" s="299"/>
      <c r="E24" s="94"/>
      <c r="F24" s="290" t="s">
        <v>17</v>
      </c>
      <c r="G24" s="290"/>
      <c r="H24" s="290"/>
      <c r="I24" s="290"/>
      <c r="J24" s="290"/>
    </row>
    <row r="25" spans="1:10" ht="51" x14ac:dyDescent="0.2">
      <c r="A25" s="19" t="s">
        <v>100</v>
      </c>
      <c r="B25" s="20" t="s">
        <v>305</v>
      </c>
      <c r="C25" s="20" t="s">
        <v>98</v>
      </c>
      <c r="D25" s="20" t="s">
        <v>96</v>
      </c>
      <c r="E25" s="21" t="s">
        <v>23</v>
      </c>
      <c r="F25" s="21" t="s">
        <v>24</v>
      </c>
      <c r="G25" s="21" t="s">
        <v>25</v>
      </c>
      <c r="H25" s="21" t="s">
        <v>26</v>
      </c>
      <c r="I25" s="21" t="s">
        <v>27</v>
      </c>
      <c r="J25" s="21" t="s">
        <v>28</v>
      </c>
    </row>
    <row r="26" spans="1:10" x14ac:dyDescent="0.2">
      <c r="A26" s="22" t="s">
        <v>198</v>
      </c>
      <c r="C26" s="24"/>
      <c r="D26" s="24"/>
      <c r="E26" s="25"/>
      <c r="F26" s="25"/>
      <c r="G26" s="25"/>
      <c r="H26" s="25"/>
      <c r="I26" s="25"/>
      <c r="J26" s="25"/>
    </row>
    <row r="27" spans="1:10" x14ac:dyDescent="0.2">
      <c r="A27" s="25" t="s">
        <v>196</v>
      </c>
      <c r="B27" s="186" t="s">
        <v>316</v>
      </c>
      <c r="C27" s="30">
        <v>300231</v>
      </c>
      <c r="D27" s="30">
        <v>999114</v>
      </c>
      <c r="E27" s="33">
        <v>0.3</v>
      </c>
      <c r="F27" s="33">
        <v>0.1</v>
      </c>
      <c r="G27" s="33">
        <v>0.18</v>
      </c>
      <c r="H27" s="33">
        <v>0.25</v>
      </c>
      <c r="I27" s="33">
        <v>0.39</v>
      </c>
      <c r="J27" s="33">
        <v>0.52</v>
      </c>
    </row>
    <row r="28" spans="1:10" x14ac:dyDescent="0.2">
      <c r="A28" s="25" t="s">
        <v>194</v>
      </c>
      <c r="B28" s="186">
        <v>54</v>
      </c>
      <c r="C28" s="30">
        <v>118924</v>
      </c>
      <c r="D28" s="30">
        <v>243340</v>
      </c>
      <c r="E28" s="33">
        <v>0.49</v>
      </c>
      <c r="F28" s="33">
        <v>0.14000000000000001</v>
      </c>
      <c r="G28" s="33">
        <v>0.28999999999999998</v>
      </c>
      <c r="H28" s="33">
        <v>0.44</v>
      </c>
      <c r="I28" s="33">
        <v>0.63</v>
      </c>
      <c r="J28" s="33">
        <v>0.83</v>
      </c>
    </row>
    <row r="29" spans="1:10" ht="25.5" x14ac:dyDescent="0.2">
      <c r="A29" s="173" t="s">
        <v>197</v>
      </c>
      <c r="B29" s="186">
        <v>46</v>
      </c>
      <c r="C29" s="30">
        <v>151942</v>
      </c>
      <c r="D29" s="30">
        <v>243377</v>
      </c>
      <c r="E29" s="33">
        <v>0.62</v>
      </c>
      <c r="F29" s="33">
        <v>0.36</v>
      </c>
      <c r="G29" s="33">
        <v>0.47</v>
      </c>
      <c r="H29" s="33">
        <v>0.6</v>
      </c>
      <c r="I29" s="33">
        <v>0.72</v>
      </c>
      <c r="J29" s="33">
        <v>0.85</v>
      </c>
    </row>
    <row r="30" spans="1:10" ht="25.5" x14ac:dyDescent="0.2">
      <c r="A30" s="173" t="s">
        <v>195</v>
      </c>
      <c r="B30" s="186">
        <v>16</v>
      </c>
      <c r="C30" s="30">
        <v>33176</v>
      </c>
      <c r="D30" s="30">
        <v>46688</v>
      </c>
      <c r="E30" s="33">
        <v>0.71</v>
      </c>
      <c r="F30" s="33"/>
      <c r="G30" s="33"/>
      <c r="H30" s="33"/>
      <c r="I30" s="33"/>
      <c r="J30" s="33"/>
    </row>
    <row r="31" spans="1:10" x14ac:dyDescent="0.2">
      <c r="A31" s="173" t="s">
        <v>169</v>
      </c>
      <c r="B31" s="186">
        <v>20</v>
      </c>
      <c r="C31" s="30">
        <v>11675</v>
      </c>
      <c r="D31" s="30">
        <v>106289</v>
      </c>
      <c r="E31" s="33">
        <v>0.11</v>
      </c>
      <c r="F31" s="33">
        <v>0.02</v>
      </c>
      <c r="G31" s="33">
        <v>0.04</v>
      </c>
      <c r="H31" s="33">
        <v>7.0000000000000007E-2</v>
      </c>
      <c r="I31" s="33">
        <v>0.1</v>
      </c>
      <c r="J31" s="33">
        <v>0.26</v>
      </c>
    </row>
    <row r="32" spans="1:10" x14ac:dyDescent="0.2">
      <c r="A32" s="96" t="s">
        <v>312</v>
      </c>
      <c r="B32" s="97">
        <v>6</v>
      </c>
      <c r="C32" s="99">
        <v>18032</v>
      </c>
      <c r="D32" s="99">
        <v>77293</v>
      </c>
      <c r="E32" s="101">
        <v>0.23</v>
      </c>
      <c r="F32" s="101"/>
      <c r="G32" s="101"/>
      <c r="H32" s="101"/>
      <c r="I32" s="101"/>
      <c r="J32" s="101"/>
    </row>
    <row r="33" spans="1:10" x14ac:dyDescent="0.2">
      <c r="C33" s="30"/>
      <c r="D33" s="30"/>
    </row>
    <row r="34" spans="1:10" x14ac:dyDescent="0.2">
      <c r="C34" s="30"/>
      <c r="D34" s="30"/>
    </row>
    <row r="35" spans="1:10" x14ac:dyDescent="0.2">
      <c r="A35" s="289" t="s">
        <v>319</v>
      </c>
      <c r="B35" s="289"/>
      <c r="C35" s="299"/>
      <c r="D35" s="299"/>
      <c r="E35" s="94"/>
      <c r="F35" s="290" t="s">
        <v>17</v>
      </c>
      <c r="G35" s="290"/>
      <c r="H35" s="290"/>
      <c r="I35" s="290"/>
      <c r="J35" s="290"/>
    </row>
    <row r="36" spans="1:10" ht="51" x14ac:dyDescent="0.2">
      <c r="A36" s="19" t="s">
        <v>100</v>
      </c>
      <c r="B36" s="20" t="s">
        <v>305</v>
      </c>
      <c r="C36" s="20" t="s">
        <v>99</v>
      </c>
      <c r="D36" s="20" t="s">
        <v>96</v>
      </c>
      <c r="E36" s="21" t="s">
        <v>23</v>
      </c>
      <c r="F36" s="21" t="s">
        <v>24</v>
      </c>
      <c r="G36" s="21" t="s">
        <v>25</v>
      </c>
      <c r="H36" s="21" t="s">
        <v>26</v>
      </c>
      <c r="I36" s="21" t="s">
        <v>27</v>
      </c>
      <c r="J36" s="21" t="s">
        <v>28</v>
      </c>
    </row>
    <row r="37" spans="1:10" x14ac:dyDescent="0.2">
      <c r="A37" s="22" t="s">
        <v>198</v>
      </c>
      <c r="C37" s="24"/>
      <c r="D37" s="24"/>
      <c r="E37" s="25"/>
      <c r="F37" s="25"/>
      <c r="G37" s="25"/>
      <c r="H37" s="25"/>
      <c r="I37" s="25"/>
      <c r="J37" s="25"/>
    </row>
    <row r="38" spans="1:10" x14ac:dyDescent="0.2">
      <c r="A38" s="25" t="s">
        <v>196</v>
      </c>
      <c r="B38" s="63" t="s">
        <v>326</v>
      </c>
      <c r="C38" s="30">
        <v>257889</v>
      </c>
      <c r="D38" s="30">
        <v>1044242</v>
      </c>
      <c r="E38" s="33">
        <v>0.25</v>
      </c>
      <c r="F38" s="33">
        <v>0.09</v>
      </c>
      <c r="G38" s="33">
        <v>0.14000000000000001</v>
      </c>
      <c r="H38" s="33">
        <v>0.2</v>
      </c>
      <c r="I38" s="33">
        <v>0.33</v>
      </c>
      <c r="J38" s="33">
        <v>0.44</v>
      </c>
    </row>
    <row r="39" spans="1:10" x14ac:dyDescent="0.2">
      <c r="A39" s="25" t="s">
        <v>194</v>
      </c>
      <c r="B39" s="63">
        <v>56</v>
      </c>
      <c r="C39" s="30">
        <v>109591</v>
      </c>
      <c r="D39" s="30">
        <v>252048</v>
      </c>
      <c r="E39" s="33">
        <v>0.43</v>
      </c>
      <c r="F39" s="33">
        <v>0.11</v>
      </c>
      <c r="G39" s="33">
        <v>0.24</v>
      </c>
      <c r="H39" s="33">
        <v>0.44</v>
      </c>
      <c r="I39" s="33">
        <v>0.62</v>
      </c>
      <c r="J39" s="33">
        <v>0.79</v>
      </c>
    </row>
    <row r="40" spans="1:10" ht="25.5" x14ac:dyDescent="0.2">
      <c r="A40" s="173" t="s">
        <v>197</v>
      </c>
      <c r="B40" s="63">
        <v>44</v>
      </c>
      <c r="C40" s="30">
        <v>40141</v>
      </c>
      <c r="D40" s="30">
        <v>224294</v>
      </c>
      <c r="E40" s="33">
        <v>0.18</v>
      </c>
      <c r="F40" s="32">
        <v>0.05</v>
      </c>
      <c r="G40" s="32">
        <v>0.09</v>
      </c>
      <c r="H40" s="32">
        <v>0.13</v>
      </c>
      <c r="I40" s="32">
        <v>0.22</v>
      </c>
      <c r="J40" s="32">
        <v>0.36</v>
      </c>
    </row>
    <row r="41" spans="1:10" ht="25.5" x14ac:dyDescent="0.2">
      <c r="A41" s="173" t="s">
        <v>195</v>
      </c>
      <c r="B41" s="63">
        <v>15</v>
      </c>
      <c r="C41" s="30">
        <v>9549</v>
      </c>
      <c r="D41" s="30">
        <v>45420</v>
      </c>
      <c r="E41" s="33">
        <v>0.21</v>
      </c>
      <c r="F41" s="33"/>
      <c r="G41" s="33"/>
      <c r="H41" s="33"/>
      <c r="I41" s="33"/>
      <c r="J41" s="33"/>
    </row>
    <row r="42" spans="1:10" x14ac:dyDescent="0.2">
      <c r="A42" s="173" t="s">
        <v>169</v>
      </c>
      <c r="B42" s="178" t="s">
        <v>325</v>
      </c>
      <c r="C42" s="126">
        <v>44202</v>
      </c>
      <c r="D42" s="126">
        <v>127153</v>
      </c>
      <c r="E42" s="179">
        <v>0.35</v>
      </c>
      <c r="F42" s="179">
        <v>0.15</v>
      </c>
      <c r="G42" s="179">
        <v>0.19</v>
      </c>
      <c r="H42" s="179">
        <v>0.34</v>
      </c>
      <c r="I42" s="179">
        <v>0.49</v>
      </c>
      <c r="J42" s="190">
        <v>0.73</v>
      </c>
    </row>
    <row r="43" spans="1:10" x14ac:dyDescent="0.2">
      <c r="A43" s="96" t="s">
        <v>312</v>
      </c>
      <c r="B43" s="111">
        <v>6</v>
      </c>
      <c r="C43" s="99">
        <v>6730</v>
      </c>
      <c r="D43" s="188">
        <v>78482</v>
      </c>
      <c r="E43" s="189">
        <v>0.09</v>
      </c>
      <c r="F43" s="101"/>
      <c r="G43" s="101"/>
      <c r="H43" s="101"/>
      <c r="I43" s="101"/>
      <c r="J43" s="101"/>
    </row>
    <row r="44" spans="1:10" ht="15.75" customHeight="1" x14ac:dyDescent="0.2">
      <c r="A44" s="305" t="s">
        <v>171</v>
      </c>
      <c r="B44" s="305"/>
      <c r="C44" s="305"/>
      <c r="D44" s="305"/>
      <c r="E44" s="305"/>
      <c r="F44" s="305"/>
      <c r="G44" s="305"/>
      <c r="H44" s="305"/>
      <c r="I44" s="305"/>
      <c r="J44" s="305"/>
    </row>
    <row r="45" spans="1:10" x14ac:dyDescent="0.2">
      <c r="C45" s="30"/>
      <c r="D45" s="30"/>
    </row>
    <row r="46" spans="1:10" x14ac:dyDescent="0.2">
      <c r="A46" s="291" t="s">
        <v>170</v>
      </c>
      <c r="B46" s="292"/>
      <c r="C46" s="292"/>
      <c r="D46" s="292"/>
      <c r="E46" s="304" t="s">
        <v>320</v>
      </c>
      <c r="F46" s="292"/>
      <c r="G46" s="292"/>
      <c r="H46" s="292"/>
      <c r="I46" s="292"/>
      <c r="J46" s="292"/>
    </row>
    <row r="47" spans="1:10" x14ac:dyDescent="0.2">
      <c r="A47" s="292"/>
      <c r="B47" s="292"/>
      <c r="C47" s="292"/>
      <c r="D47" s="292"/>
      <c r="E47" s="292"/>
      <c r="F47" s="292"/>
      <c r="G47" s="292"/>
      <c r="H47" s="292"/>
      <c r="I47" s="292"/>
      <c r="J47" s="292"/>
    </row>
    <row r="48" spans="1:10" x14ac:dyDescent="0.2">
      <c r="A48" s="304" t="s">
        <v>321</v>
      </c>
      <c r="B48" s="292"/>
      <c r="C48" s="292"/>
      <c r="D48" s="292"/>
      <c r="E48" s="304" t="s">
        <v>322</v>
      </c>
      <c r="F48" s="292"/>
      <c r="G48" s="292"/>
      <c r="H48" s="292"/>
      <c r="I48" s="292"/>
      <c r="J48" s="292"/>
    </row>
    <row r="49" spans="1:10" x14ac:dyDescent="0.2">
      <c r="A49" s="292"/>
      <c r="B49" s="292"/>
      <c r="C49" s="292"/>
      <c r="D49" s="292"/>
      <c r="E49" s="292"/>
      <c r="F49" s="292"/>
      <c r="G49" s="292"/>
      <c r="H49" s="292"/>
      <c r="I49" s="292"/>
      <c r="J49" s="292"/>
    </row>
    <row r="50" spans="1:10" ht="18" customHeight="1" x14ac:dyDescent="0.2">
      <c r="J50" s="34"/>
    </row>
    <row r="51" spans="1:10" ht="42" customHeight="1" x14ac:dyDescent="0.2">
      <c r="A51" s="296" t="s">
        <v>311</v>
      </c>
      <c r="B51" s="297"/>
      <c r="C51" s="297"/>
      <c r="D51" s="297"/>
      <c r="E51" s="297"/>
      <c r="F51" s="297"/>
      <c r="G51" s="297"/>
      <c r="H51" s="297"/>
      <c r="I51" s="297"/>
      <c r="J51" s="297"/>
    </row>
    <row r="53" spans="1:10" ht="13.5" x14ac:dyDescent="0.25">
      <c r="A53" s="268" t="s">
        <v>581</v>
      </c>
    </row>
  </sheetData>
  <mergeCells count="15">
    <mergeCell ref="A51:J51"/>
    <mergeCell ref="A35:D35"/>
    <mergeCell ref="A46:D47"/>
    <mergeCell ref="E46:J47"/>
    <mergeCell ref="A48:D49"/>
    <mergeCell ref="E48:J49"/>
    <mergeCell ref="A44:J44"/>
    <mergeCell ref="F35:J35"/>
    <mergeCell ref="A24:D24"/>
    <mergeCell ref="A1:J1"/>
    <mergeCell ref="A2:E2"/>
    <mergeCell ref="F2:J2"/>
    <mergeCell ref="A13:E13"/>
    <mergeCell ref="F13:J13"/>
    <mergeCell ref="F24:J24"/>
  </mergeCells>
  <pageMargins left="0.7" right="0.7" top="0.75" bottom="0.75" header="0.3" footer="0.3"/>
  <pageSetup scale="83" orientation="portrait" r:id="rId1"/>
  <rowBreaks count="1" manualBreakCount="1">
    <brk id="2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6"/>
  <sheetViews>
    <sheetView topLeftCell="A151" zoomScaleNormal="100" workbookViewId="0">
      <selection activeCell="A186" sqref="A186"/>
    </sheetView>
  </sheetViews>
  <sheetFormatPr defaultRowHeight="12.75" x14ac:dyDescent="0.2"/>
  <cols>
    <col min="1" max="1" width="38.42578125" style="23" bestFit="1" customWidth="1"/>
    <col min="2" max="2" width="13" style="23" customWidth="1"/>
    <col min="3" max="3" width="10.28515625" style="23" customWidth="1"/>
    <col min="4" max="4" width="10.140625" style="23" bestFit="1" customWidth="1"/>
    <col min="5" max="7" width="7.85546875" style="23" customWidth="1"/>
    <col min="8" max="8" width="9.5703125" style="23" customWidth="1"/>
    <col min="9" max="10" width="7.85546875" style="23" customWidth="1"/>
    <col min="11" max="16384" width="9.140625" style="23"/>
  </cols>
  <sheetData>
    <row r="1" spans="1:10" ht="30.75" customHeight="1" thickBot="1" x14ac:dyDescent="0.25">
      <c r="A1" s="307" t="s">
        <v>206</v>
      </c>
      <c r="B1" s="308"/>
      <c r="C1" s="308"/>
      <c r="D1" s="308"/>
      <c r="E1" s="308"/>
      <c r="F1" s="308"/>
      <c r="G1" s="308"/>
      <c r="H1" s="308"/>
      <c r="I1" s="308"/>
      <c r="J1" s="308"/>
    </row>
    <row r="2" spans="1:10" ht="16.5" customHeight="1" x14ac:dyDescent="0.2">
      <c r="A2" s="302" t="s">
        <v>101</v>
      </c>
      <c r="B2" s="302"/>
      <c r="C2" s="303"/>
      <c r="D2" s="303"/>
      <c r="E2" s="303"/>
      <c r="F2" s="288" t="s">
        <v>17</v>
      </c>
      <c r="G2" s="288"/>
      <c r="H2" s="288"/>
      <c r="I2" s="288"/>
      <c r="J2" s="288"/>
    </row>
    <row r="3" spans="1:10" ht="38.25" x14ac:dyDescent="0.2">
      <c r="A3" s="102" t="s">
        <v>100</v>
      </c>
      <c r="B3" s="103" t="s">
        <v>354</v>
      </c>
      <c r="C3" s="92" t="s">
        <v>102</v>
      </c>
      <c r="D3" s="92" t="s">
        <v>103</v>
      </c>
      <c r="E3" s="93" t="s">
        <v>23</v>
      </c>
      <c r="F3" s="93" t="s">
        <v>24</v>
      </c>
      <c r="G3" s="93" t="s">
        <v>25</v>
      </c>
      <c r="H3" s="93" t="s">
        <v>26</v>
      </c>
      <c r="I3" s="93" t="s">
        <v>27</v>
      </c>
      <c r="J3" s="93" t="s">
        <v>28</v>
      </c>
    </row>
    <row r="4" spans="1:10" ht="14.25" customHeight="1" x14ac:dyDescent="0.2">
      <c r="A4" s="309" t="s">
        <v>181</v>
      </c>
      <c r="B4" s="309"/>
      <c r="C4" s="309"/>
      <c r="D4" s="309"/>
      <c r="E4" s="309"/>
      <c r="F4" s="309"/>
      <c r="G4" s="309"/>
      <c r="H4" s="309"/>
      <c r="I4" s="309"/>
      <c r="J4" s="309"/>
    </row>
    <row r="5" spans="1:10" x14ac:dyDescent="0.2">
      <c r="A5" s="35" t="s">
        <v>104</v>
      </c>
      <c r="B5" s="36"/>
      <c r="C5" s="20"/>
      <c r="D5" s="20"/>
      <c r="E5" s="21"/>
      <c r="F5" s="21"/>
      <c r="G5" s="21"/>
      <c r="H5" s="21"/>
      <c r="I5" s="21"/>
      <c r="J5" s="21"/>
    </row>
    <row r="6" spans="1:10" x14ac:dyDescent="0.2">
      <c r="A6" s="23" t="s">
        <v>32</v>
      </c>
      <c r="B6" s="251">
        <v>73</v>
      </c>
      <c r="C6" s="30">
        <v>384</v>
      </c>
      <c r="D6" s="30">
        <v>82039</v>
      </c>
      <c r="E6" s="27">
        <v>4.7</v>
      </c>
      <c r="F6" s="27">
        <v>0</v>
      </c>
      <c r="G6" s="27">
        <v>1.7</v>
      </c>
      <c r="H6" s="27">
        <v>4.3</v>
      </c>
      <c r="I6" s="27">
        <v>8.1</v>
      </c>
      <c r="J6" s="27">
        <v>11.5</v>
      </c>
    </row>
    <row r="7" spans="1:10" ht="25.5" x14ac:dyDescent="0.2">
      <c r="A7" s="82" t="s">
        <v>119</v>
      </c>
      <c r="B7" s="251">
        <v>230</v>
      </c>
      <c r="C7" s="30">
        <v>2181</v>
      </c>
      <c r="D7" s="30">
        <v>741268</v>
      </c>
      <c r="E7" s="27">
        <v>2.9</v>
      </c>
      <c r="F7" s="27">
        <v>0.4</v>
      </c>
      <c r="G7" s="27">
        <v>1.3</v>
      </c>
      <c r="H7" s="27">
        <v>2.2999999999999998</v>
      </c>
      <c r="I7" s="27">
        <v>3.9</v>
      </c>
      <c r="J7" s="27">
        <v>5.5</v>
      </c>
    </row>
    <row r="8" spans="1:10" ht="25.5" x14ac:dyDescent="0.2">
      <c r="A8" s="82" t="s">
        <v>120</v>
      </c>
      <c r="B8" s="251" t="s">
        <v>448</v>
      </c>
      <c r="C8" s="30">
        <v>1438</v>
      </c>
      <c r="D8" s="30">
        <v>852627</v>
      </c>
      <c r="E8" s="27">
        <v>1.7</v>
      </c>
      <c r="F8" s="27">
        <v>0</v>
      </c>
      <c r="G8" s="27">
        <v>0</v>
      </c>
      <c r="H8" s="27">
        <v>1</v>
      </c>
      <c r="I8" s="27">
        <v>2.2999999999999998</v>
      </c>
      <c r="J8" s="27">
        <v>3.7</v>
      </c>
    </row>
    <row r="9" spans="1:10" x14ac:dyDescent="0.2">
      <c r="A9" s="23" t="s">
        <v>121</v>
      </c>
      <c r="B9" s="251">
        <v>405</v>
      </c>
      <c r="C9" s="30">
        <v>1517</v>
      </c>
      <c r="D9" s="30">
        <v>703734</v>
      </c>
      <c r="E9" s="27">
        <v>2.2000000000000002</v>
      </c>
      <c r="F9" s="27">
        <v>0</v>
      </c>
      <c r="G9" s="27">
        <v>0.6</v>
      </c>
      <c r="H9" s="27">
        <v>1.8</v>
      </c>
      <c r="I9" s="27">
        <v>3.4</v>
      </c>
      <c r="J9" s="27">
        <v>4.9000000000000004</v>
      </c>
    </row>
    <row r="10" spans="1:10" ht="25.5" x14ac:dyDescent="0.2">
      <c r="A10" s="82" t="s">
        <v>122</v>
      </c>
      <c r="B10" s="251" t="s">
        <v>449</v>
      </c>
      <c r="C10" s="30">
        <v>2280</v>
      </c>
      <c r="D10" s="30">
        <v>935001</v>
      </c>
      <c r="E10" s="27">
        <v>2.4</v>
      </c>
      <c r="F10" s="27">
        <v>0</v>
      </c>
      <c r="G10" s="27">
        <v>0.9</v>
      </c>
      <c r="H10" s="27">
        <v>2</v>
      </c>
      <c r="I10" s="27">
        <v>3.5</v>
      </c>
      <c r="J10" s="27">
        <v>5.2</v>
      </c>
    </row>
    <row r="11" spans="1:10" ht="25.5" x14ac:dyDescent="0.2">
      <c r="A11" s="82" t="s">
        <v>163</v>
      </c>
      <c r="B11" s="251" t="s">
        <v>450</v>
      </c>
      <c r="C11" s="30">
        <v>2521</v>
      </c>
      <c r="D11" s="30">
        <v>2032215</v>
      </c>
      <c r="E11" s="27">
        <v>1.2</v>
      </c>
      <c r="F11" s="27">
        <v>0</v>
      </c>
      <c r="G11" s="27">
        <v>0</v>
      </c>
      <c r="H11" s="27">
        <v>0.6</v>
      </c>
      <c r="I11" s="27">
        <v>1.8</v>
      </c>
      <c r="J11" s="27">
        <v>3.2</v>
      </c>
    </row>
    <row r="12" spans="1:10" ht="25.5" x14ac:dyDescent="0.2">
      <c r="A12" s="82" t="s">
        <v>123</v>
      </c>
      <c r="B12" s="251">
        <v>797</v>
      </c>
      <c r="C12" s="30">
        <v>4387</v>
      </c>
      <c r="D12" s="30">
        <v>2766887</v>
      </c>
      <c r="E12" s="27">
        <v>1.6</v>
      </c>
      <c r="F12" s="27">
        <v>0</v>
      </c>
      <c r="G12" s="27">
        <v>0.6</v>
      </c>
      <c r="H12" s="27">
        <v>1.3</v>
      </c>
      <c r="I12" s="27">
        <v>2.2000000000000002</v>
      </c>
      <c r="J12" s="27">
        <v>3.3</v>
      </c>
    </row>
    <row r="13" spans="1:10" x14ac:dyDescent="0.2">
      <c r="A13" s="23" t="s">
        <v>42</v>
      </c>
      <c r="B13" s="251" t="s">
        <v>280</v>
      </c>
      <c r="C13" s="30">
        <v>441</v>
      </c>
      <c r="D13" s="30">
        <v>118556</v>
      </c>
      <c r="E13" s="27">
        <v>3.7</v>
      </c>
      <c r="F13" s="27">
        <v>0.3</v>
      </c>
      <c r="G13" s="27">
        <v>1.7</v>
      </c>
      <c r="H13" s="27">
        <v>2.8</v>
      </c>
      <c r="I13" s="27">
        <v>5</v>
      </c>
      <c r="J13" s="27">
        <v>7.9</v>
      </c>
    </row>
    <row r="14" spans="1:10" x14ac:dyDescent="0.2">
      <c r="A14" s="23" t="s">
        <v>44</v>
      </c>
      <c r="B14" s="251">
        <v>173</v>
      </c>
      <c r="C14" s="30">
        <v>2464</v>
      </c>
      <c r="D14" s="30">
        <v>489391</v>
      </c>
      <c r="E14" s="27">
        <v>5</v>
      </c>
      <c r="F14" s="27">
        <v>1.1000000000000001</v>
      </c>
      <c r="G14" s="27">
        <v>2.7</v>
      </c>
      <c r="H14" s="27">
        <v>4.3</v>
      </c>
      <c r="I14" s="27">
        <v>6.2</v>
      </c>
      <c r="J14" s="27">
        <v>8.3000000000000007</v>
      </c>
    </row>
    <row r="15" spans="1:10" x14ac:dyDescent="0.2">
      <c r="A15" s="23" t="s">
        <v>36</v>
      </c>
      <c r="B15" s="251" t="s">
        <v>327</v>
      </c>
      <c r="C15" s="30">
        <v>61</v>
      </c>
      <c r="D15" s="30">
        <v>28823</v>
      </c>
      <c r="E15" s="27">
        <v>2.1</v>
      </c>
      <c r="F15" s="27">
        <v>0</v>
      </c>
      <c r="G15" s="27">
        <v>0.8</v>
      </c>
      <c r="H15" s="27">
        <v>2.1</v>
      </c>
      <c r="I15" s="27">
        <v>3.4</v>
      </c>
      <c r="J15" s="27">
        <v>5</v>
      </c>
    </row>
    <row r="16" spans="1:10" x14ac:dyDescent="0.2">
      <c r="A16" s="23" t="s">
        <v>124</v>
      </c>
      <c r="B16" s="251" t="s">
        <v>328</v>
      </c>
      <c r="C16" s="30">
        <v>35</v>
      </c>
      <c r="D16" s="30">
        <v>10389</v>
      </c>
      <c r="E16" s="27">
        <v>3.4</v>
      </c>
      <c r="F16" s="27">
        <v>0</v>
      </c>
      <c r="G16" s="27">
        <v>0</v>
      </c>
      <c r="H16" s="27">
        <v>1</v>
      </c>
      <c r="I16" s="27">
        <v>3.1</v>
      </c>
      <c r="J16" s="27">
        <v>6.7</v>
      </c>
    </row>
    <row r="17" spans="1:10" x14ac:dyDescent="0.2">
      <c r="A17" s="23" t="s">
        <v>125</v>
      </c>
      <c r="B17" s="251" t="s">
        <v>451</v>
      </c>
      <c r="C17" s="30">
        <v>452</v>
      </c>
      <c r="D17" s="30">
        <v>166710</v>
      </c>
      <c r="E17" s="27">
        <v>2.7</v>
      </c>
      <c r="F17" s="27">
        <v>0</v>
      </c>
      <c r="G17" s="27">
        <v>0</v>
      </c>
      <c r="H17" s="27">
        <v>1.6</v>
      </c>
      <c r="I17" s="27">
        <v>3.8</v>
      </c>
      <c r="J17" s="27">
        <v>6</v>
      </c>
    </row>
    <row r="18" spans="1:10" x14ac:dyDescent="0.2">
      <c r="A18" s="23" t="s">
        <v>154</v>
      </c>
      <c r="B18" s="251" t="s">
        <v>344</v>
      </c>
      <c r="C18" s="30">
        <v>1</v>
      </c>
      <c r="D18" s="30">
        <v>1346</v>
      </c>
      <c r="E18" s="27">
        <v>0.7</v>
      </c>
      <c r="F18" s="27"/>
      <c r="G18" s="27"/>
      <c r="H18" s="27"/>
      <c r="I18" s="27"/>
      <c r="J18" s="27"/>
    </row>
    <row r="19" spans="1:10" x14ac:dyDescent="0.2">
      <c r="A19" s="23" t="s">
        <v>48</v>
      </c>
      <c r="B19" s="251">
        <v>9</v>
      </c>
      <c r="C19" s="30">
        <v>30</v>
      </c>
      <c r="D19" s="30">
        <v>19324</v>
      </c>
      <c r="E19" s="27">
        <v>1.6</v>
      </c>
      <c r="F19" s="27"/>
      <c r="G19" s="27"/>
      <c r="H19" s="27"/>
      <c r="I19" s="27"/>
      <c r="J19" s="27"/>
    </row>
    <row r="20" spans="1:10" ht="25.5" x14ac:dyDescent="0.2">
      <c r="A20" s="82" t="s">
        <v>126</v>
      </c>
      <c r="B20" s="251">
        <v>176</v>
      </c>
      <c r="C20" s="30">
        <v>1800</v>
      </c>
      <c r="D20" s="30">
        <v>558102</v>
      </c>
      <c r="E20" s="27">
        <v>3.2</v>
      </c>
      <c r="F20" s="27">
        <v>0.6</v>
      </c>
      <c r="G20" s="27">
        <v>1.5</v>
      </c>
      <c r="H20" s="27">
        <v>2.7</v>
      </c>
      <c r="I20" s="27">
        <v>4.5</v>
      </c>
      <c r="J20" s="27">
        <v>6.6</v>
      </c>
    </row>
    <row r="21" spans="1:10" ht="25.5" x14ac:dyDescent="0.2">
      <c r="A21" s="82" t="s">
        <v>127</v>
      </c>
      <c r="B21" s="251" t="s">
        <v>329</v>
      </c>
      <c r="C21" s="30">
        <v>918</v>
      </c>
      <c r="D21" s="30">
        <v>491868</v>
      </c>
      <c r="E21" s="27">
        <v>1.9</v>
      </c>
      <c r="F21" s="27">
        <v>0</v>
      </c>
      <c r="G21" s="27">
        <v>0.6</v>
      </c>
      <c r="H21" s="27">
        <v>1.3</v>
      </c>
      <c r="I21" s="27">
        <v>2.5</v>
      </c>
      <c r="J21" s="27">
        <v>3.9</v>
      </c>
    </row>
    <row r="22" spans="1:10" x14ac:dyDescent="0.2">
      <c r="A22" s="23" t="s">
        <v>128</v>
      </c>
      <c r="B22" s="251" t="s">
        <v>330</v>
      </c>
      <c r="C22" s="30">
        <v>1657</v>
      </c>
      <c r="D22" s="30">
        <v>939044</v>
      </c>
      <c r="E22" s="27">
        <v>1.8</v>
      </c>
      <c r="F22" s="27">
        <v>0</v>
      </c>
      <c r="G22" s="27">
        <v>0.4</v>
      </c>
      <c r="H22" s="27">
        <v>1.4</v>
      </c>
      <c r="I22" s="27">
        <v>2.5</v>
      </c>
      <c r="J22" s="27">
        <v>3.8</v>
      </c>
    </row>
    <row r="23" spans="1:10" x14ac:dyDescent="0.2">
      <c r="A23" s="23" t="s">
        <v>51</v>
      </c>
      <c r="B23" s="251" t="s">
        <v>331</v>
      </c>
      <c r="C23" s="30">
        <v>1991</v>
      </c>
      <c r="D23" s="30">
        <v>490351</v>
      </c>
      <c r="E23" s="27">
        <v>4.0999999999999996</v>
      </c>
      <c r="F23" s="27">
        <v>0.9</v>
      </c>
      <c r="G23" s="27">
        <v>1.6</v>
      </c>
      <c r="H23" s="27">
        <v>3.3</v>
      </c>
      <c r="I23" s="27">
        <v>5.6</v>
      </c>
      <c r="J23" s="27">
        <v>8.1999999999999993</v>
      </c>
    </row>
    <row r="24" spans="1:10" x14ac:dyDescent="0.2">
      <c r="B24" s="251"/>
      <c r="C24" s="30"/>
      <c r="D24" s="30"/>
      <c r="E24" s="27"/>
      <c r="F24" s="27"/>
      <c r="G24" s="27"/>
      <c r="H24" s="27"/>
      <c r="I24" s="27"/>
      <c r="J24" s="27"/>
    </row>
    <row r="25" spans="1:10" s="41" customFormat="1" x14ac:dyDescent="0.2">
      <c r="A25" s="39" t="s">
        <v>199</v>
      </c>
      <c r="B25" s="252"/>
      <c r="C25" s="43"/>
      <c r="D25" s="43"/>
      <c r="E25" s="44"/>
      <c r="F25" s="44"/>
      <c r="G25" s="44"/>
      <c r="H25" s="44"/>
      <c r="I25" s="44"/>
      <c r="J25" s="44"/>
    </row>
    <row r="26" spans="1:10" x14ac:dyDescent="0.2">
      <c r="A26" s="25" t="s">
        <v>196</v>
      </c>
      <c r="B26" s="251" t="s">
        <v>332</v>
      </c>
      <c r="C26" s="30">
        <v>257</v>
      </c>
      <c r="D26" s="30">
        <v>119248</v>
      </c>
      <c r="E26" s="27">
        <v>2.2000000000000002</v>
      </c>
      <c r="F26" s="27">
        <v>0</v>
      </c>
      <c r="G26" s="27">
        <v>0</v>
      </c>
      <c r="H26" s="27">
        <v>1.6</v>
      </c>
      <c r="I26" s="27">
        <v>3.6</v>
      </c>
      <c r="J26" s="27">
        <v>5.7</v>
      </c>
    </row>
    <row r="27" spans="1:10" x14ac:dyDescent="0.2">
      <c r="A27" s="25" t="s">
        <v>194</v>
      </c>
      <c r="B27" s="251" t="s">
        <v>333</v>
      </c>
      <c r="C27" s="30">
        <v>41</v>
      </c>
      <c r="D27" s="30">
        <v>21134</v>
      </c>
      <c r="E27" s="27">
        <v>1.9</v>
      </c>
      <c r="F27" s="27">
        <v>0</v>
      </c>
      <c r="G27" s="27">
        <v>0</v>
      </c>
      <c r="H27" s="27">
        <v>0.8</v>
      </c>
      <c r="I27" s="27">
        <v>3.4</v>
      </c>
      <c r="J27" s="27">
        <v>7.3</v>
      </c>
    </row>
    <row r="28" spans="1:10" x14ac:dyDescent="0.2">
      <c r="A28" s="173" t="s">
        <v>197</v>
      </c>
      <c r="B28" s="251" t="s">
        <v>334</v>
      </c>
      <c r="C28" s="30">
        <v>9</v>
      </c>
      <c r="D28" s="30">
        <v>3252</v>
      </c>
      <c r="E28" s="27">
        <v>2.8</v>
      </c>
      <c r="F28" s="27"/>
      <c r="G28" s="27"/>
      <c r="H28" s="27"/>
      <c r="I28" s="27"/>
      <c r="J28" s="27"/>
    </row>
    <row r="29" spans="1:10" x14ac:dyDescent="0.2">
      <c r="A29" s="173" t="s">
        <v>195</v>
      </c>
      <c r="B29" s="251" t="s">
        <v>336</v>
      </c>
      <c r="C29" s="30">
        <v>1</v>
      </c>
      <c r="D29" s="30">
        <v>277</v>
      </c>
      <c r="E29" s="27">
        <v>3.6</v>
      </c>
      <c r="F29" s="27"/>
      <c r="G29" s="27"/>
      <c r="H29" s="27"/>
      <c r="I29" s="27"/>
      <c r="J29" s="27"/>
    </row>
    <row r="30" spans="1:10" x14ac:dyDescent="0.2">
      <c r="A30" s="23" t="s">
        <v>169</v>
      </c>
      <c r="B30" s="251">
        <v>16</v>
      </c>
      <c r="C30" s="30">
        <v>37</v>
      </c>
      <c r="D30" s="30">
        <v>22667</v>
      </c>
      <c r="E30" s="27">
        <v>1.6</v>
      </c>
      <c r="F30" s="27"/>
      <c r="G30" s="27"/>
      <c r="H30" s="27"/>
      <c r="I30" s="27"/>
      <c r="J30" s="27"/>
    </row>
    <row r="31" spans="1:10" x14ac:dyDescent="0.2">
      <c r="A31" s="23" t="s">
        <v>312</v>
      </c>
      <c r="B31" s="251">
        <v>6</v>
      </c>
      <c r="C31" s="30">
        <v>58</v>
      </c>
      <c r="D31" s="30">
        <v>25785</v>
      </c>
      <c r="E31" s="27">
        <v>2.2000000000000002</v>
      </c>
      <c r="F31" s="27"/>
      <c r="G31" s="27"/>
      <c r="H31" s="27"/>
      <c r="I31" s="27"/>
      <c r="J31" s="27"/>
    </row>
    <row r="32" spans="1:10" x14ac:dyDescent="0.2">
      <c r="B32" s="251"/>
      <c r="C32" s="30"/>
      <c r="D32" s="30"/>
      <c r="E32" s="27"/>
      <c r="F32" s="27"/>
      <c r="G32" s="27"/>
      <c r="H32" s="27"/>
      <c r="I32" s="27"/>
      <c r="J32" s="27"/>
    </row>
    <row r="33" spans="1:10" x14ac:dyDescent="0.2">
      <c r="A33" s="39" t="s">
        <v>129</v>
      </c>
      <c r="B33" s="251"/>
      <c r="C33" s="30"/>
      <c r="D33" s="30"/>
      <c r="E33" s="27"/>
      <c r="F33" s="27"/>
      <c r="G33" s="27"/>
      <c r="H33" s="27"/>
      <c r="I33" s="27"/>
      <c r="J33" s="27"/>
    </row>
    <row r="34" spans="1:10" x14ac:dyDescent="0.2">
      <c r="A34" s="40" t="s">
        <v>130</v>
      </c>
      <c r="B34" s="262" t="s">
        <v>452</v>
      </c>
      <c r="C34" s="30">
        <v>1139</v>
      </c>
      <c r="D34" s="30">
        <v>615962</v>
      </c>
      <c r="E34" s="27">
        <v>1.8</v>
      </c>
      <c r="F34" s="27">
        <v>0</v>
      </c>
      <c r="G34" s="27">
        <v>0</v>
      </c>
      <c r="H34" s="27">
        <v>1.2</v>
      </c>
      <c r="I34" s="27">
        <v>2.7</v>
      </c>
      <c r="J34" s="27">
        <v>4.5999999999999996</v>
      </c>
    </row>
    <row r="35" spans="1:10" x14ac:dyDescent="0.2">
      <c r="A35" s="40" t="s">
        <v>145</v>
      </c>
      <c r="B35" s="262" t="s">
        <v>335</v>
      </c>
      <c r="C35" s="30">
        <v>1</v>
      </c>
      <c r="D35" s="30">
        <v>970</v>
      </c>
      <c r="E35" s="27">
        <v>1</v>
      </c>
      <c r="F35" s="45"/>
      <c r="G35" s="45"/>
      <c r="H35" s="45"/>
      <c r="I35" s="45"/>
      <c r="J35" s="45"/>
    </row>
    <row r="36" spans="1:10" x14ac:dyDescent="0.2">
      <c r="A36" s="40"/>
      <c r="B36" s="262"/>
      <c r="C36" s="30"/>
      <c r="D36" s="30"/>
      <c r="E36" s="27"/>
      <c r="F36" s="45"/>
      <c r="G36" s="45"/>
      <c r="H36" s="45"/>
      <c r="I36" s="45"/>
      <c r="J36" s="45"/>
    </row>
    <row r="37" spans="1:10" x14ac:dyDescent="0.2">
      <c r="A37" s="39" t="s">
        <v>55</v>
      </c>
      <c r="B37" s="251"/>
      <c r="C37" s="30"/>
      <c r="D37" s="30"/>
      <c r="E37" s="27"/>
      <c r="F37" s="27"/>
      <c r="G37" s="27"/>
      <c r="H37" s="27"/>
      <c r="I37" s="27"/>
      <c r="J37" s="27"/>
    </row>
    <row r="38" spans="1:10" x14ac:dyDescent="0.2">
      <c r="A38" s="23" t="s">
        <v>131</v>
      </c>
      <c r="B38" s="251">
        <v>15</v>
      </c>
      <c r="C38" s="30">
        <v>26</v>
      </c>
      <c r="D38" s="30">
        <v>17456</v>
      </c>
      <c r="E38" s="27">
        <v>1.5</v>
      </c>
      <c r="F38" s="27"/>
      <c r="G38" s="27"/>
      <c r="H38" s="27"/>
      <c r="I38" s="27"/>
      <c r="J38" s="27"/>
    </row>
    <row r="39" spans="1:10" x14ac:dyDescent="0.2">
      <c r="A39" s="23" t="s">
        <v>57</v>
      </c>
      <c r="B39" s="251" t="s">
        <v>337</v>
      </c>
      <c r="C39" s="30">
        <v>2</v>
      </c>
      <c r="D39" s="30">
        <v>2234</v>
      </c>
      <c r="E39" s="27">
        <v>0.9</v>
      </c>
      <c r="F39" s="27"/>
      <c r="G39" s="27"/>
      <c r="H39" s="27"/>
      <c r="I39" s="27"/>
      <c r="J39" s="27"/>
    </row>
    <row r="40" spans="1:10" x14ac:dyDescent="0.2">
      <c r="A40" s="23" t="s">
        <v>132</v>
      </c>
      <c r="B40" s="251" t="s">
        <v>453</v>
      </c>
      <c r="C40" s="30">
        <v>32</v>
      </c>
      <c r="D40" s="30">
        <v>11605</v>
      </c>
      <c r="E40" s="27">
        <v>2.8</v>
      </c>
      <c r="F40" s="27">
        <v>0</v>
      </c>
      <c r="G40" s="27">
        <v>0</v>
      </c>
      <c r="H40" s="27">
        <v>0</v>
      </c>
      <c r="I40" s="27">
        <v>3.2</v>
      </c>
      <c r="J40" s="27">
        <v>9.1</v>
      </c>
    </row>
    <row r="41" spans="1:10" x14ac:dyDescent="0.2">
      <c r="A41" s="23" t="s">
        <v>32</v>
      </c>
      <c r="B41" s="251" t="s">
        <v>338</v>
      </c>
      <c r="C41" s="30">
        <v>32</v>
      </c>
      <c r="D41" s="30">
        <v>6061</v>
      </c>
      <c r="E41" s="27">
        <v>5.3</v>
      </c>
      <c r="F41" s="27"/>
      <c r="G41" s="27"/>
      <c r="H41" s="27"/>
      <c r="I41" s="27"/>
      <c r="J41" s="27"/>
    </row>
    <row r="42" spans="1:10" x14ac:dyDescent="0.2">
      <c r="A42" s="23" t="s">
        <v>63</v>
      </c>
      <c r="B42" s="251" t="s">
        <v>339</v>
      </c>
      <c r="C42" s="30">
        <v>11</v>
      </c>
      <c r="D42" s="30">
        <v>11409</v>
      </c>
      <c r="E42" s="27">
        <v>1</v>
      </c>
      <c r="F42" s="27"/>
      <c r="G42" s="27"/>
      <c r="H42" s="27"/>
      <c r="I42" s="27"/>
      <c r="J42" s="27"/>
    </row>
    <row r="43" spans="1:10" x14ac:dyDescent="0.2">
      <c r="A43" s="23" t="s">
        <v>133</v>
      </c>
      <c r="B43" s="251">
        <v>11</v>
      </c>
      <c r="C43" s="30">
        <v>8</v>
      </c>
      <c r="D43" s="30">
        <v>7489</v>
      </c>
      <c r="E43" s="27">
        <v>1.1000000000000001</v>
      </c>
      <c r="F43" s="27"/>
      <c r="G43" s="27"/>
      <c r="H43" s="27"/>
      <c r="I43" s="27"/>
      <c r="J43" s="27"/>
    </row>
    <row r="44" spans="1:10" x14ac:dyDescent="0.2">
      <c r="A44" s="23" t="s">
        <v>65</v>
      </c>
      <c r="B44" s="251" t="s">
        <v>340</v>
      </c>
      <c r="C44" s="30">
        <v>26</v>
      </c>
      <c r="D44" s="30">
        <v>29614</v>
      </c>
      <c r="E44" s="27">
        <v>0.9</v>
      </c>
      <c r="F44" s="27">
        <v>0</v>
      </c>
      <c r="G44" s="27">
        <v>0</v>
      </c>
      <c r="H44" s="27">
        <v>0</v>
      </c>
      <c r="I44" s="27">
        <v>1.1000000000000001</v>
      </c>
      <c r="J44" s="27">
        <v>3.1</v>
      </c>
    </row>
    <row r="45" spans="1:10" x14ac:dyDescent="0.2">
      <c r="A45" s="23" t="s">
        <v>67</v>
      </c>
      <c r="B45" s="251" t="s">
        <v>341</v>
      </c>
      <c r="C45" s="30">
        <v>6</v>
      </c>
      <c r="D45" s="30">
        <v>3372</v>
      </c>
      <c r="E45" s="27">
        <v>1.8</v>
      </c>
      <c r="F45" s="27"/>
      <c r="G45" s="27"/>
      <c r="H45" s="27"/>
      <c r="I45" s="27"/>
      <c r="J45" s="27"/>
    </row>
    <row r="46" spans="1:10" x14ac:dyDescent="0.2">
      <c r="A46" s="23" t="s">
        <v>134</v>
      </c>
      <c r="B46" s="251" t="s">
        <v>454</v>
      </c>
      <c r="C46" s="30">
        <v>15</v>
      </c>
      <c r="D46" s="30">
        <v>28435</v>
      </c>
      <c r="E46" s="27">
        <v>0.5</v>
      </c>
      <c r="F46" s="27">
        <v>0</v>
      </c>
      <c r="G46" s="27">
        <v>0</v>
      </c>
      <c r="H46" s="27">
        <v>0</v>
      </c>
      <c r="I46" s="27">
        <v>0</v>
      </c>
      <c r="J46" s="27">
        <v>1.6</v>
      </c>
    </row>
    <row r="47" spans="1:10" x14ac:dyDescent="0.2">
      <c r="A47" s="23" t="s">
        <v>135</v>
      </c>
      <c r="B47" s="251" t="s">
        <v>455</v>
      </c>
      <c r="C47" s="30">
        <v>30</v>
      </c>
      <c r="D47" s="30">
        <v>63794</v>
      </c>
      <c r="E47" s="27">
        <v>0.5</v>
      </c>
      <c r="F47" s="27">
        <v>0</v>
      </c>
      <c r="G47" s="27">
        <v>0</v>
      </c>
      <c r="H47" s="27">
        <v>0</v>
      </c>
      <c r="I47" s="27">
        <v>0</v>
      </c>
      <c r="J47" s="27">
        <v>1.2</v>
      </c>
    </row>
    <row r="48" spans="1:10" x14ac:dyDescent="0.2">
      <c r="A48" s="23" t="s">
        <v>71</v>
      </c>
      <c r="B48" s="251" t="s">
        <v>456</v>
      </c>
      <c r="C48" s="30">
        <v>1334</v>
      </c>
      <c r="D48" s="30">
        <v>882392</v>
      </c>
      <c r="E48" s="27">
        <v>1.5</v>
      </c>
      <c r="F48" s="27">
        <v>0</v>
      </c>
      <c r="G48" s="27">
        <v>0</v>
      </c>
      <c r="H48" s="27">
        <v>1</v>
      </c>
      <c r="I48" s="27">
        <v>2.4</v>
      </c>
      <c r="J48" s="27">
        <v>4.5</v>
      </c>
    </row>
    <row r="49" spans="1:10" x14ac:dyDescent="0.2">
      <c r="A49" s="23" t="s">
        <v>136</v>
      </c>
      <c r="B49" s="251" t="s">
        <v>457</v>
      </c>
      <c r="C49" s="30">
        <v>2752</v>
      </c>
      <c r="D49" s="30">
        <v>2038073</v>
      </c>
      <c r="E49" s="27">
        <v>1.4</v>
      </c>
      <c r="F49" s="27">
        <v>0</v>
      </c>
      <c r="G49" s="27">
        <v>0</v>
      </c>
      <c r="H49" s="27">
        <v>0.8</v>
      </c>
      <c r="I49" s="27">
        <v>2.1</v>
      </c>
      <c r="J49" s="27">
        <v>3.6</v>
      </c>
    </row>
    <row r="50" spans="1:10" x14ac:dyDescent="0.2">
      <c r="A50" s="23" t="s">
        <v>42</v>
      </c>
      <c r="B50" s="251" t="s">
        <v>342</v>
      </c>
      <c r="C50" s="30">
        <v>159</v>
      </c>
      <c r="D50" s="30">
        <v>78211</v>
      </c>
      <c r="E50" s="27">
        <v>2</v>
      </c>
      <c r="F50" s="27">
        <v>0</v>
      </c>
      <c r="G50" s="27">
        <v>0.6</v>
      </c>
      <c r="H50" s="27">
        <v>1.6</v>
      </c>
      <c r="I50" s="27">
        <v>3</v>
      </c>
      <c r="J50" s="27">
        <v>5.3</v>
      </c>
    </row>
    <row r="51" spans="1:10" x14ac:dyDescent="0.2">
      <c r="A51" s="23" t="s">
        <v>44</v>
      </c>
      <c r="B51" s="251">
        <v>48</v>
      </c>
      <c r="C51" s="30">
        <v>175</v>
      </c>
      <c r="D51" s="30">
        <v>61879</v>
      </c>
      <c r="E51" s="27">
        <v>2.8</v>
      </c>
      <c r="F51" s="27">
        <v>0</v>
      </c>
      <c r="G51" s="27">
        <v>0.9</v>
      </c>
      <c r="H51" s="27">
        <v>2.2999999999999998</v>
      </c>
      <c r="I51" s="27">
        <v>3.8</v>
      </c>
      <c r="J51" s="27">
        <v>5.3</v>
      </c>
    </row>
    <row r="52" spans="1:10" x14ac:dyDescent="0.2">
      <c r="A52" s="23" t="s">
        <v>7</v>
      </c>
      <c r="B52" s="251" t="s">
        <v>458</v>
      </c>
      <c r="C52" s="30">
        <v>425</v>
      </c>
      <c r="D52" s="30">
        <v>356156</v>
      </c>
      <c r="E52" s="27">
        <v>1.2</v>
      </c>
      <c r="F52" s="27">
        <v>0</v>
      </c>
      <c r="G52" s="27">
        <v>0</v>
      </c>
      <c r="H52" s="27">
        <v>0.8</v>
      </c>
      <c r="I52" s="27">
        <v>2.1</v>
      </c>
      <c r="J52" s="27">
        <v>3.2</v>
      </c>
    </row>
    <row r="53" spans="1:10" x14ac:dyDescent="0.2">
      <c r="A53" s="23" t="s">
        <v>137</v>
      </c>
      <c r="B53" s="251">
        <v>17</v>
      </c>
      <c r="C53" s="30">
        <v>68</v>
      </c>
      <c r="D53" s="30">
        <v>31586</v>
      </c>
      <c r="E53" s="27">
        <v>2.2000000000000002</v>
      </c>
      <c r="F53" s="27"/>
      <c r="G53" s="27"/>
      <c r="H53" s="27"/>
      <c r="I53" s="27"/>
      <c r="J53" s="27"/>
    </row>
    <row r="54" spans="1:10" x14ac:dyDescent="0.2">
      <c r="A54" s="23" t="s">
        <v>138</v>
      </c>
      <c r="B54" s="251" t="s">
        <v>343</v>
      </c>
      <c r="C54" s="30">
        <v>6</v>
      </c>
      <c r="D54" s="30">
        <v>4188</v>
      </c>
      <c r="E54" s="27">
        <v>1.4</v>
      </c>
      <c r="F54" s="27"/>
      <c r="G54" s="27"/>
      <c r="H54" s="27"/>
      <c r="I54" s="27"/>
      <c r="J54" s="27"/>
    </row>
    <row r="55" spans="1:10" x14ac:dyDescent="0.2">
      <c r="A55" s="23" t="s">
        <v>125</v>
      </c>
      <c r="B55" s="251" t="s">
        <v>459</v>
      </c>
      <c r="C55" s="30">
        <v>55</v>
      </c>
      <c r="D55" s="30">
        <v>31738</v>
      </c>
      <c r="E55" s="27">
        <v>1.7</v>
      </c>
      <c r="F55" s="27">
        <v>0</v>
      </c>
      <c r="G55" s="27">
        <v>0</v>
      </c>
      <c r="H55" s="27">
        <v>0</v>
      </c>
      <c r="I55" s="27">
        <v>1.4</v>
      </c>
      <c r="J55" s="27">
        <v>6.6</v>
      </c>
    </row>
    <row r="56" spans="1:10" x14ac:dyDescent="0.2">
      <c r="A56" s="23" t="s">
        <v>294</v>
      </c>
      <c r="B56" s="251" t="s">
        <v>344</v>
      </c>
      <c r="C56" s="30">
        <v>1</v>
      </c>
      <c r="D56" s="30">
        <v>2086</v>
      </c>
      <c r="E56" s="27">
        <v>0.5</v>
      </c>
      <c r="F56" s="27"/>
      <c r="G56" s="27"/>
      <c r="H56" s="27"/>
      <c r="I56" s="27"/>
      <c r="J56" s="27"/>
    </row>
    <row r="57" spans="1:10" ht="14.25" x14ac:dyDescent="0.2">
      <c r="A57" s="23" t="s">
        <v>306</v>
      </c>
      <c r="B57" s="251" t="s">
        <v>345</v>
      </c>
      <c r="C57" s="30">
        <v>1</v>
      </c>
      <c r="D57" s="30">
        <v>245</v>
      </c>
      <c r="E57" s="27">
        <v>4.0999999999999996</v>
      </c>
      <c r="F57" s="27"/>
      <c r="G57" s="27"/>
      <c r="H57" s="27"/>
      <c r="I57" s="27"/>
      <c r="J57" s="27"/>
    </row>
    <row r="58" spans="1:10" x14ac:dyDescent="0.2">
      <c r="A58" s="23" t="s">
        <v>154</v>
      </c>
      <c r="B58" s="251" t="s">
        <v>346</v>
      </c>
      <c r="C58" s="30">
        <v>4</v>
      </c>
      <c r="D58" s="30">
        <v>5846</v>
      </c>
      <c r="E58" s="27">
        <v>0.7</v>
      </c>
      <c r="F58" s="27"/>
      <c r="G58" s="27"/>
      <c r="H58" s="27"/>
      <c r="I58" s="27"/>
      <c r="J58" s="27"/>
    </row>
    <row r="59" spans="1:10" x14ac:dyDescent="0.2">
      <c r="A59" s="23" t="s">
        <v>139</v>
      </c>
      <c r="B59" s="251" t="s">
        <v>460</v>
      </c>
      <c r="C59" s="30">
        <v>61</v>
      </c>
      <c r="D59" s="30">
        <v>115138</v>
      </c>
      <c r="E59" s="27">
        <v>0.5</v>
      </c>
      <c r="F59" s="27">
        <v>0</v>
      </c>
      <c r="G59" s="27">
        <v>0</v>
      </c>
      <c r="H59" s="27">
        <v>0</v>
      </c>
      <c r="I59" s="27">
        <v>0</v>
      </c>
      <c r="J59" s="27">
        <v>2.4</v>
      </c>
    </row>
    <row r="60" spans="1:10" x14ac:dyDescent="0.2">
      <c r="A60" s="23" t="s">
        <v>82</v>
      </c>
      <c r="B60" s="251" t="s">
        <v>461</v>
      </c>
      <c r="C60" s="30">
        <v>88</v>
      </c>
      <c r="D60" s="30">
        <v>44393</v>
      </c>
      <c r="E60" s="27">
        <v>2</v>
      </c>
      <c r="F60" s="27">
        <v>0</v>
      </c>
      <c r="G60" s="27">
        <v>0.7</v>
      </c>
      <c r="H60" s="27">
        <v>1.4</v>
      </c>
      <c r="I60" s="27">
        <v>2.2000000000000002</v>
      </c>
      <c r="J60" s="27">
        <v>4.7</v>
      </c>
    </row>
    <row r="61" spans="1:10" ht="14.25" x14ac:dyDescent="0.2">
      <c r="A61" s="23" t="s">
        <v>307</v>
      </c>
      <c r="B61" s="251" t="s">
        <v>462</v>
      </c>
      <c r="C61" s="30">
        <v>29</v>
      </c>
      <c r="D61" s="30">
        <v>11285</v>
      </c>
      <c r="E61" s="27">
        <v>2.6</v>
      </c>
      <c r="F61" s="27">
        <v>0</v>
      </c>
      <c r="G61" s="27">
        <v>0</v>
      </c>
      <c r="H61" s="27">
        <v>0</v>
      </c>
      <c r="I61" s="27">
        <v>4.9000000000000004</v>
      </c>
      <c r="J61" s="27">
        <v>6.2</v>
      </c>
    </row>
    <row r="62" spans="1:10" x14ac:dyDescent="0.2">
      <c r="A62" s="23" t="s">
        <v>10</v>
      </c>
      <c r="B62" s="251" t="s">
        <v>463</v>
      </c>
      <c r="C62" s="30">
        <v>1099</v>
      </c>
      <c r="D62" s="30">
        <v>647041</v>
      </c>
      <c r="E62" s="27">
        <v>1.7</v>
      </c>
      <c r="F62" s="27">
        <v>0</v>
      </c>
      <c r="G62" s="27">
        <v>0</v>
      </c>
      <c r="H62" s="27">
        <v>1.2</v>
      </c>
      <c r="I62" s="27">
        <v>2.6</v>
      </c>
      <c r="J62" s="27">
        <v>4.8</v>
      </c>
    </row>
    <row r="63" spans="1:10" x14ac:dyDescent="0.2">
      <c r="A63" s="23" t="s">
        <v>89</v>
      </c>
      <c r="B63" s="251" t="s">
        <v>374</v>
      </c>
      <c r="C63" s="30">
        <v>400</v>
      </c>
      <c r="D63" s="30">
        <v>286809</v>
      </c>
      <c r="E63" s="27">
        <v>1.4</v>
      </c>
      <c r="F63" s="27">
        <v>0</v>
      </c>
      <c r="G63" s="27">
        <v>0</v>
      </c>
      <c r="H63" s="27">
        <v>1.1000000000000001</v>
      </c>
      <c r="I63" s="27">
        <v>2.1</v>
      </c>
      <c r="J63" s="27">
        <v>3.6</v>
      </c>
    </row>
    <row r="64" spans="1:10" x14ac:dyDescent="0.2">
      <c r="A64" s="23" t="s">
        <v>140</v>
      </c>
      <c r="B64" s="251">
        <v>20</v>
      </c>
      <c r="C64" s="30">
        <v>25</v>
      </c>
      <c r="D64" s="30">
        <v>23153</v>
      </c>
      <c r="E64" s="27">
        <v>1.1000000000000001</v>
      </c>
      <c r="F64" s="27">
        <v>0</v>
      </c>
      <c r="G64" s="27">
        <v>0</v>
      </c>
      <c r="H64" s="27">
        <v>0.6</v>
      </c>
      <c r="I64" s="27">
        <v>1.2</v>
      </c>
      <c r="J64" s="27">
        <v>2.7</v>
      </c>
    </row>
    <row r="65" spans="1:10" x14ac:dyDescent="0.2">
      <c r="A65" s="23" t="s">
        <v>141</v>
      </c>
      <c r="B65" s="251" t="s">
        <v>348</v>
      </c>
      <c r="C65" s="30">
        <v>0</v>
      </c>
      <c r="D65" s="30">
        <v>24</v>
      </c>
      <c r="E65" s="27">
        <v>0</v>
      </c>
      <c r="F65" s="27"/>
      <c r="G65" s="27"/>
      <c r="H65" s="27"/>
      <c r="I65" s="27"/>
      <c r="J65" s="27"/>
    </row>
    <row r="66" spans="1:10" x14ac:dyDescent="0.2">
      <c r="B66" s="251"/>
      <c r="C66" s="30"/>
      <c r="D66" s="30"/>
      <c r="E66" s="27"/>
      <c r="F66" s="27"/>
      <c r="G66" s="27"/>
      <c r="H66" s="27"/>
      <c r="I66" s="27"/>
      <c r="J66" s="27"/>
    </row>
    <row r="67" spans="1:10" ht="14.25" x14ac:dyDescent="0.2">
      <c r="A67" s="39" t="s">
        <v>578</v>
      </c>
      <c r="B67" s="251"/>
      <c r="C67" s="30"/>
      <c r="D67" s="30"/>
      <c r="E67" s="27"/>
      <c r="F67" s="27"/>
      <c r="G67" s="27"/>
      <c r="H67" s="27"/>
      <c r="I67" s="27"/>
      <c r="J67" s="27"/>
    </row>
    <row r="68" spans="1:10" ht="12.75" customHeight="1" x14ac:dyDescent="0.2">
      <c r="A68" s="23" t="s">
        <v>189</v>
      </c>
      <c r="B68" s="251" t="s">
        <v>347</v>
      </c>
      <c r="C68" s="30">
        <v>31</v>
      </c>
      <c r="D68" s="30">
        <v>14553</v>
      </c>
      <c r="E68" s="27">
        <v>2.1</v>
      </c>
      <c r="F68" s="27">
        <v>0</v>
      </c>
      <c r="G68" s="27">
        <v>0</v>
      </c>
      <c r="H68" s="27">
        <v>0</v>
      </c>
      <c r="I68" s="27">
        <v>3.6</v>
      </c>
      <c r="J68" s="27">
        <v>4.3</v>
      </c>
    </row>
    <row r="69" spans="1:10" ht="12.75" customHeight="1" x14ac:dyDescent="0.2">
      <c r="A69" s="23" t="s">
        <v>349</v>
      </c>
      <c r="B69" s="251" t="s">
        <v>464</v>
      </c>
      <c r="C69" s="30">
        <v>6</v>
      </c>
      <c r="D69" s="30">
        <v>2278</v>
      </c>
      <c r="E69" s="27">
        <v>2.6</v>
      </c>
      <c r="F69" s="27"/>
      <c r="G69" s="27"/>
      <c r="H69" s="27"/>
      <c r="I69" s="27"/>
      <c r="J69" s="27"/>
    </row>
    <row r="70" spans="1:10" ht="12.75" customHeight="1" x14ac:dyDescent="0.2">
      <c r="A70" s="23" t="s">
        <v>296</v>
      </c>
      <c r="B70" s="251">
        <v>5</v>
      </c>
      <c r="C70" s="30">
        <v>2</v>
      </c>
      <c r="D70" s="30">
        <v>5509</v>
      </c>
      <c r="E70" s="27">
        <v>0.4</v>
      </c>
      <c r="F70" s="27"/>
      <c r="G70" s="27"/>
      <c r="H70" s="27"/>
      <c r="I70" s="27"/>
      <c r="J70" s="27"/>
    </row>
    <row r="71" spans="1:10" ht="12.75" customHeight="1" x14ac:dyDescent="0.2">
      <c r="A71" s="23" t="s">
        <v>180</v>
      </c>
      <c r="B71" s="251">
        <v>5</v>
      </c>
      <c r="C71" s="30">
        <v>40</v>
      </c>
      <c r="D71" s="30">
        <v>8311</v>
      </c>
      <c r="E71" s="27">
        <v>4.8</v>
      </c>
      <c r="F71" s="27"/>
      <c r="G71" s="27"/>
      <c r="H71" s="27"/>
      <c r="I71" s="27"/>
      <c r="J71" s="27"/>
    </row>
    <row r="72" spans="1:10" ht="12.75" customHeight="1" x14ac:dyDescent="0.2">
      <c r="B72" s="251"/>
      <c r="C72" s="30"/>
      <c r="D72" s="30"/>
      <c r="E72" s="27"/>
      <c r="F72" s="27"/>
      <c r="G72" s="27"/>
      <c r="H72" s="27"/>
      <c r="I72" s="27"/>
      <c r="J72" s="27"/>
    </row>
    <row r="73" spans="1:10" ht="12.75" customHeight="1" x14ac:dyDescent="0.2">
      <c r="A73" s="68" t="s">
        <v>408</v>
      </c>
      <c r="B73" s="263"/>
      <c r="C73" s="237"/>
      <c r="D73" s="237"/>
      <c r="E73" s="238"/>
      <c r="F73" s="238"/>
      <c r="G73" s="238"/>
      <c r="H73" s="238"/>
      <c r="I73" s="238"/>
      <c r="J73" s="238"/>
    </row>
    <row r="74" spans="1:10" ht="12.75" customHeight="1" x14ac:dyDescent="0.2">
      <c r="A74" s="23" t="s">
        <v>533</v>
      </c>
      <c r="B74" s="251" t="s">
        <v>447</v>
      </c>
      <c r="C74" s="30">
        <v>25</v>
      </c>
      <c r="D74" s="30">
        <v>35833</v>
      </c>
      <c r="E74" s="27">
        <v>0.7</v>
      </c>
      <c r="F74" s="27">
        <v>0</v>
      </c>
      <c r="G74" s="27">
        <v>0</v>
      </c>
      <c r="H74" s="27">
        <v>0</v>
      </c>
      <c r="I74" s="27">
        <v>0</v>
      </c>
      <c r="J74" s="27">
        <v>3.8</v>
      </c>
    </row>
    <row r="75" spans="1:10" ht="12.75" customHeight="1" x14ac:dyDescent="0.2">
      <c r="A75" s="23" t="s">
        <v>543</v>
      </c>
      <c r="B75" s="251" t="s">
        <v>525</v>
      </c>
      <c r="C75" s="30">
        <v>173</v>
      </c>
      <c r="D75" s="30">
        <v>98900</v>
      </c>
      <c r="E75" s="27">
        <v>1.7</v>
      </c>
      <c r="F75" s="27">
        <v>0</v>
      </c>
      <c r="G75" s="27">
        <v>0</v>
      </c>
      <c r="H75" s="27">
        <v>0</v>
      </c>
      <c r="I75" s="27">
        <v>3</v>
      </c>
      <c r="J75" s="27">
        <v>6.2</v>
      </c>
    </row>
    <row r="76" spans="1:10" x14ac:dyDescent="0.2">
      <c r="B76" s="258"/>
      <c r="C76" s="24"/>
      <c r="D76" s="24"/>
      <c r="E76" s="26"/>
      <c r="F76" s="26"/>
      <c r="G76" s="26"/>
      <c r="H76" s="26"/>
      <c r="I76" s="26"/>
      <c r="J76" s="26"/>
    </row>
    <row r="77" spans="1:10" ht="18" customHeight="1" x14ac:dyDescent="0.2">
      <c r="A77" s="64" t="s">
        <v>544</v>
      </c>
      <c r="B77" s="65"/>
      <c r="C77" s="65"/>
      <c r="D77" s="65"/>
      <c r="E77" s="66"/>
      <c r="F77" s="66"/>
      <c r="G77" s="66"/>
      <c r="H77" s="66"/>
      <c r="I77" s="66"/>
      <c r="J77" s="66"/>
    </row>
    <row r="78" spans="1:10" x14ac:dyDescent="0.2">
      <c r="A78" s="23" t="s">
        <v>183</v>
      </c>
      <c r="B78" s="258">
        <v>61</v>
      </c>
      <c r="C78" s="24">
        <v>148</v>
      </c>
      <c r="D78" s="24">
        <v>57468</v>
      </c>
      <c r="E78" s="26">
        <v>2.6</v>
      </c>
      <c r="F78" s="26">
        <v>0</v>
      </c>
      <c r="G78" s="26">
        <v>0</v>
      </c>
      <c r="H78" s="26">
        <v>1.5</v>
      </c>
      <c r="I78" s="26">
        <v>4.3</v>
      </c>
      <c r="J78" s="26">
        <v>6.4</v>
      </c>
    </row>
    <row r="79" spans="1:10" x14ac:dyDescent="0.2">
      <c r="A79" s="23" t="s">
        <v>184</v>
      </c>
      <c r="B79" s="258" t="s">
        <v>351</v>
      </c>
      <c r="C79" s="30">
        <v>2537</v>
      </c>
      <c r="D79" s="30">
        <v>1282295</v>
      </c>
      <c r="E79" s="27">
        <v>2</v>
      </c>
      <c r="F79" s="27">
        <v>0</v>
      </c>
      <c r="G79" s="27">
        <v>0</v>
      </c>
      <c r="H79" s="27">
        <v>1.6</v>
      </c>
      <c r="I79" s="27">
        <v>3</v>
      </c>
      <c r="J79" s="27">
        <v>4.9000000000000004</v>
      </c>
    </row>
    <row r="80" spans="1:10" x14ac:dyDescent="0.2">
      <c r="B80" s="258"/>
      <c r="C80" s="24"/>
      <c r="D80" s="24"/>
      <c r="E80" s="26"/>
      <c r="F80" s="26"/>
      <c r="G80" s="26"/>
      <c r="H80" s="26"/>
      <c r="I80" s="26"/>
      <c r="J80" s="26"/>
    </row>
    <row r="81" spans="1:10" ht="17.25" customHeight="1" x14ac:dyDescent="0.2">
      <c r="A81" s="64" t="s">
        <v>546</v>
      </c>
      <c r="B81" s="65"/>
      <c r="C81" s="65"/>
      <c r="D81" s="65"/>
      <c r="E81" s="66"/>
      <c r="F81" s="66"/>
      <c r="G81" s="66"/>
      <c r="H81" s="66"/>
      <c r="I81" s="66"/>
      <c r="J81" s="66"/>
    </row>
    <row r="82" spans="1:10" x14ac:dyDescent="0.2">
      <c r="A82" s="144" t="s">
        <v>200</v>
      </c>
      <c r="B82" s="260" t="s">
        <v>522</v>
      </c>
      <c r="C82" s="126">
        <v>348</v>
      </c>
      <c r="D82" s="126">
        <v>119422</v>
      </c>
      <c r="E82" s="180">
        <v>2.9</v>
      </c>
      <c r="F82" s="180">
        <v>0</v>
      </c>
      <c r="G82" s="180">
        <v>0</v>
      </c>
      <c r="H82" s="180">
        <v>1.1000000000000001</v>
      </c>
      <c r="I82" s="180">
        <v>4.8</v>
      </c>
      <c r="J82" s="180">
        <v>9.3000000000000007</v>
      </c>
    </row>
    <row r="83" spans="1:10" x14ac:dyDescent="0.2">
      <c r="A83" s="144" t="s">
        <v>201</v>
      </c>
      <c r="B83" s="260" t="s">
        <v>523</v>
      </c>
      <c r="C83" s="126">
        <v>569</v>
      </c>
      <c r="D83" s="126">
        <v>180177</v>
      </c>
      <c r="E83" s="180">
        <v>3.2</v>
      </c>
      <c r="F83" s="180">
        <v>0</v>
      </c>
      <c r="G83" s="180">
        <v>0</v>
      </c>
      <c r="H83" s="180">
        <v>0</v>
      </c>
      <c r="I83" s="180">
        <v>4.5</v>
      </c>
      <c r="J83" s="180">
        <v>9.9</v>
      </c>
    </row>
    <row r="84" spans="1:10" x14ac:dyDescent="0.2">
      <c r="A84" s="110" t="s">
        <v>352</v>
      </c>
      <c r="B84" s="261" t="s">
        <v>353</v>
      </c>
      <c r="C84" s="99">
        <v>2</v>
      </c>
      <c r="D84" s="99">
        <v>1087</v>
      </c>
      <c r="E84" s="100">
        <v>1.8</v>
      </c>
      <c r="F84" s="100"/>
      <c r="G84" s="100"/>
      <c r="H84" s="100"/>
      <c r="I84" s="100"/>
      <c r="J84" s="100"/>
    </row>
    <row r="85" spans="1:10" x14ac:dyDescent="0.2">
      <c r="A85" s="22"/>
      <c r="B85" s="31"/>
      <c r="C85" s="24"/>
      <c r="D85" s="24"/>
      <c r="E85" s="26"/>
      <c r="F85" s="26"/>
      <c r="G85" s="26"/>
      <c r="H85" s="26"/>
      <c r="I85" s="26"/>
      <c r="J85" s="26"/>
    </row>
    <row r="86" spans="1:10" x14ac:dyDescent="0.2">
      <c r="A86" s="25"/>
      <c r="B86" s="63"/>
      <c r="C86" s="24"/>
      <c r="D86" s="24"/>
      <c r="E86" s="26"/>
      <c r="F86" s="27"/>
      <c r="G86" s="27"/>
      <c r="H86" s="27"/>
      <c r="I86" s="27"/>
      <c r="J86" s="27"/>
    </row>
    <row r="87" spans="1:10" ht="15" customHeight="1" x14ac:dyDescent="0.2">
      <c r="A87" s="289" t="s">
        <v>550</v>
      </c>
      <c r="B87" s="289"/>
      <c r="C87" s="289"/>
      <c r="D87" s="289"/>
      <c r="E87" s="289"/>
      <c r="F87" s="290" t="s">
        <v>17</v>
      </c>
      <c r="G87" s="290"/>
      <c r="H87" s="290"/>
      <c r="I87" s="290"/>
      <c r="J87" s="290"/>
    </row>
    <row r="88" spans="1:10" ht="38.25" x14ac:dyDescent="0.2">
      <c r="A88" s="102" t="s">
        <v>100</v>
      </c>
      <c r="B88" s="103" t="s">
        <v>354</v>
      </c>
      <c r="C88" s="92" t="s">
        <v>103</v>
      </c>
      <c r="D88" s="92" t="s">
        <v>105</v>
      </c>
      <c r="E88" s="93" t="s">
        <v>23</v>
      </c>
      <c r="F88" s="93" t="s">
        <v>24</v>
      </c>
      <c r="G88" s="93" t="s">
        <v>25</v>
      </c>
      <c r="H88" s="93" t="s">
        <v>26</v>
      </c>
      <c r="I88" s="93" t="s">
        <v>27</v>
      </c>
      <c r="J88" s="93" t="s">
        <v>28</v>
      </c>
    </row>
    <row r="89" spans="1:10" ht="17.25" customHeight="1" x14ac:dyDescent="0.2">
      <c r="A89" s="310" t="s">
        <v>181</v>
      </c>
      <c r="B89" s="310"/>
      <c r="C89" s="310"/>
      <c r="D89" s="310"/>
      <c r="E89" s="310"/>
      <c r="F89" s="310"/>
      <c r="G89" s="310"/>
      <c r="H89" s="310"/>
      <c r="I89" s="310"/>
      <c r="J89" s="310"/>
    </row>
    <row r="90" spans="1:10" x14ac:dyDescent="0.2">
      <c r="A90" s="35" t="s">
        <v>104</v>
      </c>
      <c r="B90" s="42"/>
      <c r="C90" s="38"/>
      <c r="D90" s="38"/>
      <c r="E90" s="38"/>
      <c r="F90" s="38"/>
      <c r="G90" s="38"/>
      <c r="H90" s="38"/>
      <c r="I90" s="38"/>
      <c r="J90" s="38"/>
    </row>
    <row r="91" spans="1:10" x14ac:dyDescent="0.2">
      <c r="A91" s="23" t="s">
        <v>32</v>
      </c>
      <c r="B91" s="251">
        <v>73</v>
      </c>
      <c r="C91" s="30">
        <v>82039</v>
      </c>
      <c r="D91" s="30">
        <v>163298</v>
      </c>
      <c r="E91" s="33">
        <v>0.5</v>
      </c>
      <c r="F91" s="33">
        <v>0.24</v>
      </c>
      <c r="G91" s="33">
        <v>0.35</v>
      </c>
      <c r="H91" s="33">
        <v>0.48</v>
      </c>
      <c r="I91" s="33">
        <v>0.64</v>
      </c>
      <c r="J91" s="33">
        <v>0.84</v>
      </c>
    </row>
    <row r="92" spans="1:10" ht="25.5" x14ac:dyDescent="0.2">
      <c r="A92" s="187" t="s">
        <v>119</v>
      </c>
      <c r="B92" s="251">
        <v>230</v>
      </c>
      <c r="C92" s="30">
        <v>741268</v>
      </c>
      <c r="D92" s="30">
        <v>1061826</v>
      </c>
      <c r="E92" s="33">
        <v>0.7</v>
      </c>
      <c r="F92" s="33">
        <v>0.53</v>
      </c>
      <c r="G92" s="33">
        <v>0.64</v>
      </c>
      <c r="H92" s="33">
        <v>0.73</v>
      </c>
      <c r="I92" s="33">
        <v>0.79</v>
      </c>
      <c r="J92" s="33">
        <v>0.85</v>
      </c>
    </row>
    <row r="93" spans="1:10" ht="25.5" x14ac:dyDescent="0.2">
      <c r="A93" s="187" t="s">
        <v>120</v>
      </c>
      <c r="B93" s="251" t="s">
        <v>466</v>
      </c>
      <c r="C93" s="30">
        <v>852627</v>
      </c>
      <c r="D93" s="30">
        <v>1401026</v>
      </c>
      <c r="E93" s="33">
        <v>0.61</v>
      </c>
      <c r="F93" s="33">
        <v>0.32</v>
      </c>
      <c r="G93" s="33">
        <v>0.5</v>
      </c>
      <c r="H93" s="33">
        <v>0.64</v>
      </c>
      <c r="I93" s="33">
        <v>0.74</v>
      </c>
      <c r="J93" s="33">
        <v>0.82</v>
      </c>
    </row>
    <row r="94" spans="1:10" x14ac:dyDescent="0.2">
      <c r="A94" s="23" t="s">
        <v>121</v>
      </c>
      <c r="B94" s="251">
        <v>405</v>
      </c>
      <c r="C94" s="30">
        <v>703734</v>
      </c>
      <c r="D94" s="30">
        <v>1393767</v>
      </c>
      <c r="E94" s="33">
        <v>0.5</v>
      </c>
      <c r="F94" s="33">
        <v>0.28999999999999998</v>
      </c>
      <c r="G94" s="33">
        <v>0.42</v>
      </c>
      <c r="H94" s="33">
        <v>0.54</v>
      </c>
      <c r="I94" s="33">
        <v>0.66</v>
      </c>
      <c r="J94" s="33">
        <v>0.76</v>
      </c>
    </row>
    <row r="95" spans="1:10" ht="25.5" x14ac:dyDescent="0.2">
      <c r="A95" s="187" t="s">
        <v>122</v>
      </c>
      <c r="B95" s="251" t="s">
        <v>434</v>
      </c>
      <c r="C95" s="30">
        <v>935001</v>
      </c>
      <c r="D95" s="30">
        <v>1371681</v>
      </c>
      <c r="E95" s="33">
        <v>0.68</v>
      </c>
      <c r="F95" s="33">
        <v>0.46</v>
      </c>
      <c r="G95" s="33">
        <v>0.57999999999999996</v>
      </c>
      <c r="H95" s="33">
        <v>0.69</v>
      </c>
      <c r="I95" s="33">
        <v>0.77</v>
      </c>
      <c r="J95" s="33">
        <v>0.83</v>
      </c>
    </row>
    <row r="96" spans="1:10" ht="25.5" x14ac:dyDescent="0.2">
      <c r="A96" s="187" t="s">
        <v>163</v>
      </c>
      <c r="B96" s="251" t="s">
        <v>467</v>
      </c>
      <c r="C96" s="30">
        <v>2032215</v>
      </c>
      <c r="D96" s="30">
        <v>3800961</v>
      </c>
      <c r="E96" s="33">
        <v>0.53</v>
      </c>
      <c r="F96" s="33">
        <v>0.31</v>
      </c>
      <c r="G96" s="33">
        <v>0.45</v>
      </c>
      <c r="H96" s="33">
        <v>0.6</v>
      </c>
      <c r="I96" s="33">
        <v>0.72</v>
      </c>
      <c r="J96" s="33">
        <v>0.79</v>
      </c>
    </row>
    <row r="97" spans="1:10" ht="25.5" x14ac:dyDescent="0.2">
      <c r="A97" s="187" t="s">
        <v>123</v>
      </c>
      <c r="B97" s="251">
        <v>797</v>
      </c>
      <c r="C97" s="30">
        <v>2766887</v>
      </c>
      <c r="D97" s="30">
        <v>4338434</v>
      </c>
      <c r="E97" s="33">
        <v>0.64</v>
      </c>
      <c r="F97" s="33">
        <v>0.46</v>
      </c>
      <c r="G97" s="33">
        <v>0.59</v>
      </c>
      <c r="H97" s="33">
        <v>0.7</v>
      </c>
      <c r="I97" s="33">
        <v>0.77</v>
      </c>
      <c r="J97" s="33">
        <v>0.82</v>
      </c>
    </row>
    <row r="98" spans="1:10" x14ac:dyDescent="0.2">
      <c r="A98" s="23" t="s">
        <v>42</v>
      </c>
      <c r="B98" s="251">
        <v>55</v>
      </c>
      <c r="C98" s="30">
        <v>118556</v>
      </c>
      <c r="D98" s="30">
        <v>157449</v>
      </c>
      <c r="E98" s="33">
        <v>0.75</v>
      </c>
      <c r="F98" s="33">
        <v>0.48</v>
      </c>
      <c r="G98" s="33">
        <v>0.64</v>
      </c>
      <c r="H98" s="33">
        <v>0.76</v>
      </c>
      <c r="I98" s="33">
        <v>0.85</v>
      </c>
      <c r="J98" s="33">
        <v>0.88</v>
      </c>
    </row>
    <row r="99" spans="1:10" x14ac:dyDescent="0.2">
      <c r="A99" s="23" t="s">
        <v>44</v>
      </c>
      <c r="B99" s="251">
        <v>173</v>
      </c>
      <c r="C99" s="30">
        <v>489391</v>
      </c>
      <c r="D99" s="30">
        <v>713836</v>
      </c>
      <c r="E99" s="33">
        <v>0.69</v>
      </c>
      <c r="F99" s="33">
        <v>0.46</v>
      </c>
      <c r="G99" s="33">
        <v>0.61</v>
      </c>
      <c r="H99" s="33">
        <v>0.72</v>
      </c>
      <c r="I99" s="33">
        <v>0.8</v>
      </c>
      <c r="J99" s="33">
        <v>0.86</v>
      </c>
    </row>
    <row r="100" spans="1:10" x14ac:dyDescent="0.2">
      <c r="A100" s="23" t="s">
        <v>36</v>
      </c>
      <c r="B100" s="251">
        <v>32</v>
      </c>
      <c r="C100" s="30">
        <v>28823</v>
      </c>
      <c r="D100" s="30">
        <v>129344</v>
      </c>
      <c r="E100" s="33">
        <v>0.22</v>
      </c>
      <c r="F100" s="33">
        <v>7.0000000000000007E-2</v>
      </c>
      <c r="G100" s="33">
        <v>0.16</v>
      </c>
      <c r="H100" s="33">
        <v>0.2</v>
      </c>
      <c r="I100" s="33">
        <v>0.3</v>
      </c>
      <c r="J100" s="33">
        <v>0.36</v>
      </c>
    </row>
    <row r="101" spans="1:10" x14ac:dyDescent="0.2">
      <c r="A101" s="23" t="s">
        <v>124</v>
      </c>
      <c r="B101" s="251" t="s">
        <v>355</v>
      </c>
      <c r="C101" s="30">
        <v>10389</v>
      </c>
      <c r="D101" s="30">
        <v>49809</v>
      </c>
      <c r="E101" s="33">
        <v>0.21</v>
      </c>
      <c r="F101" s="33">
        <v>0.05</v>
      </c>
      <c r="G101" s="33">
        <v>0.09</v>
      </c>
      <c r="H101" s="33">
        <v>0.13</v>
      </c>
      <c r="I101" s="33">
        <v>0.21</v>
      </c>
      <c r="J101" s="33">
        <v>0.34</v>
      </c>
    </row>
    <row r="102" spans="1:10" x14ac:dyDescent="0.2">
      <c r="A102" s="23" t="s">
        <v>125</v>
      </c>
      <c r="B102" s="251" t="s">
        <v>468</v>
      </c>
      <c r="C102" s="30">
        <v>166710</v>
      </c>
      <c r="D102" s="30">
        <v>775828</v>
      </c>
      <c r="E102" s="33">
        <v>0.21</v>
      </c>
      <c r="F102" s="33">
        <v>0.08</v>
      </c>
      <c r="G102" s="33">
        <v>0.13</v>
      </c>
      <c r="H102" s="33">
        <v>0.19</v>
      </c>
      <c r="I102" s="33">
        <v>0.26</v>
      </c>
      <c r="J102" s="33">
        <v>0.32</v>
      </c>
    </row>
    <row r="103" spans="1:10" x14ac:dyDescent="0.2">
      <c r="A103" s="23" t="s">
        <v>154</v>
      </c>
      <c r="B103" s="251">
        <v>5</v>
      </c>
      <c r="C103" s="30"/>
      <c r="D103" s="30">
        <v>3792</v>
      </c>
      <c r="E103" s="33">
        <v>0.35</v>
      </c>
      <c r="F103" s="33"/>
      <c r="G103" s="33"/>
      <c r="H103" s="33"/>
      <c r="I103" s="33"/>
      <c r="J103" s="33"/>
    </row>
    <row r="104" spans="1:10" x14ac:dyDescent="0.2">
      <c r="A104" s="23" t="s">
        <v>48</v>
      </c>
      <c r="B104" s="251">
        <v>9</v>
      </c>
      <c r="C104" s="30">
        <v>19324</v>
      </c>
      <c r="D104" s="30">
        <v>32296</v>
      </c>
      <c r="E104" s="33">
        <v>0.6</v>
      </c>
      <c r="F104" s="33"/>
      <c r="G104" s="33"/>
      <c r="H104" s="33"/>
      <c r="I104" s="33"/>
      <c r="J104" s="33"/>
    </row>
    <row r="105" spans="1:10" ht="25.5" x14ac:dyDescent="0.2">
      <c r="A105" s="187" t="s">
        <v>126</v>
      </c>
      <c r="B105" s="251">
        <v>176</v>
      </c>
      <c r="C105" s="30">
        <v>558102</v>
      </c>
      <c r="D105" s="30">
        <v>745658</v>
      </c>
      <c r="E105" s="33">
        <v>0.75</v>
      </c>
      <c r="F105" s="33">
        <v>0.55000000000000004</v>
      </c>
      <c r="G105" s="33">
        <v>0.67</v>
      </c>
      <c r="H105" s="33">
        <v>0.77</v>
      </c>
      <c r="I105" s="33">
        <v>0.84</v>
      </c>
      <c r="J105" s="33">
        <v>0.89</v>
      </c>
    </row>
    <row r="106" spans="1:10" ht="25.5" x14ac:dyDescent="0.2">
      <c r="A106" s="187" t="s">
        <v>127</v>
      </c>
      <c r="B106" s="251" t="s">
        <v>329</v>
      </c>
      <c r="C106" s="30">
        <v>491868</v>
      </c>
      <c r="D106" s="30">
        <v>708482</v>
      </c>
      <c r="E106" s="33">
        <v>0.69</v>
      </c>
      <c r="F106" s="33">
        <v>0.52</v>
      </c>
      <c r="G106" s="33">
        <v>0.64</v>
      </c>
      <c r="H106" s="33">
        <v>0.75</v>
      </c>
      <c r="I106" s="33">
        <v>0.82</v>
      </c>
      <c r="J106" s="33">
        <v>0.88</v>
      </c>
    </row>
    <row r="107" spans="1:10" x14ac:dyDescent="0.2">
      <c r="A107" s="23" t="s">
        <v>128</v>
      </c>
      <c r="B107" s="251" t="s">
        <v>330</v>
      </c>
      <c r="C107" s="30">
        <v>939044</v>
      </c>
      <c r="D107" s="30">
        <v>1417609</v>
      </c>
      <c r="E107" s="33">
        <v>0.66</v>
      </c>
      <c r="F107" s="33">
        <v>0.41</v>
      </c>
      <c r="G107" s="33">
        <v>0.55000000000000004</v>
      </c>
      <c r="H107" s="33">
        <v>0.7</v>
      </c>
      <c r="I107" s="33">
        <v>0.8</v>
      </c>
      <c r="J107" s="33">
        <v>0.89</v>
      </c>
    </row>
    <row r="108" spans="1:10" x14ac:dyDescent="0.2">
      <c r="A108" s="23" t="s">
        <v>51</v>
      </c>
      <c r="B108" s="251">
        <v>153</v>
      </c>
      <c r="C108" s="30">
        <v>490351</v>
      </c>
      <c r="D108" s="30">
        <v>631132</v>
      </c>
      <c r="E108" s="33">
        <v>0.78</v>
      </c>
      <c r="F108" s="33">
        <v>0.6</v>
      </c>
      <c r="G108" s="33">
        <v>0.71</v>
      </c>
      <c r="H108" s="33">
        <v>0.8</v>
      </c>
      <c r="I108" s="33">
        <v>0.86</v>
      </c>
      <c r="J108" s="33">
        <v>0.93</v>
      </c>
    </row>
    <row r="109" spans="1:10" x14ac:dyDescent="0.2">
      <c r="B109" s="251"/>
      <c r="C109" s="30"/>
      <c r="D109" s="30"/>
      <c r="E109" s="33"/>
      <c r="F109" s="33"/>
      <c r="G109" s="33"/>
      <c r="H109" s="33"/>
      <c r="I109" s="33"/>
      <c r="J109" s="33"/>
    </row>
    <row r="110" spans="1:10" x14ac:dyDescent="0.2">
      <c r="A110" s="39" t="s">
        <v>199</v>
      </c>
      <c r="B110" s="251"/>
      <c r="C110" s="43"/>
      <c r="D110" s="30"/>
      <c r="E110" s="33"/>
      <c r="F110" s="33"/>
      <c r="G110" s="33"/>
      <c r="H110" s="33"/>
      <c r="I110" s="33"/>
      <c r="J110" s="33"/>
    </row>
    <row r="111" spans="1:10" ht="12.75" customHeight="1" x14ac:dyDescent="0.2">
      <c r="A111" s="25" t="s">
        <v>196</v>
      </c>
      <c r="B111" s="251" t="s">
        <v>357</v>
      </c>
      <c r="C111" s="30">
        <v>119248</v>
      </c>
      <c r="D111" s="30">
        <v>812884</v>
      </c>
      <c r="E111" s="33">
        <v>0.15</v>
      </c>
      <c r="F111" s="33">
        <v>7.0000000000000007E-2</v>
      </c>
      <c r="G111" s="33">
        <v>0.1</v>
      </c>
      <c r="H111" s="33">
        <v>0.14000000000000001</v>
      </c>
      <c r="I111" s="33">
        <v>0.2</v>
      </c>
      <c r="J111" s="33">
        <v>0.28000000000000003</v>
      </c>
    </row>
    <row r="112" spans="1:10" x14ac:dyDescent="0.2">
      <c r="A112" s="25" t="s">
        <v>194</v>
      </c>
      <c r="B112" s="251">
        <v>42</v>
      </c>
      <c r="C112" s="30">
        <v>21134</v>
      </c>
      <c r="D112" s="30">
        <v>192836</v>
      </c>
      <c r="E112" s="23">
        <v>0.11</v>
      </c>
      <c r="F112" s="23">
        <v>0.03</v>
      </c>
      <c r="G112" s="23">
        <v>0.05</v>
      </c>
      <c r="H112" s="23">
        <v>0.08</v>
      </c>
      <c r="I112" s="23">
        <v>0.16</v>
      </c>
      <c r="J112" s="23">
        <v>0.23</v>
      </c>
    </row>
    <row r="113" spans="1:10" x14ac:dyDescent="0.2">
      <c r="A113" s="173" t="s">
        <v>197</v>
      </c>
      <c r="B113" s="251">
        <v>24</v>
      </c>
      <c r="C113" s="30">
        <v>3252</v>
      </c>
      <c r="D113" s="30">
        <v>113041</v>
      </c>
      <c r="E113" s="23">
        <v>0.03</v>
      </c>
      <c r="F113" s="23">
        <v>0.01</v>
      </c>
      <c r="G113" s="23">
        <v>0.01</v>
      </c>
      <c r="H113" s="23">
        <v>0.02</v>
      </c>
      <c r="I113" s="23">
        <v>0.03</v>
      </c>
      <c r="J113" s="33">
        <v>0.08</v>
      </c>
    </row>
    <row r="114" spans="1:10" x14ac:dyDescent="0.2">
      <c r="A114" s="173" t="s">
        <v>195</v>
      </c>
      <c r="B114" s="251">
        <v>5</v>
      </c>
      <c r="C114" s="30">
        <v>277</v>
      </c>
      <c r="D114" s="30">
        <v>8384</v>
      </c>
      <c r="E114" s="33">
        <v>0.03</v>
      </c>
      <c r="F114" s="33"/>
      <c r="G114" s="33"/>
      <c r="H114" s="33"/>
      <c r="I114" s="33"/>
      <c r="J114" s="33"/>
    </row>
    <row r="115" spans="1:10" s="41" customFormat="1" x14ac:dyDescent="0.2">
      <c r="A115" s="23" t="s">
        <v>169</v>
      </c>
      <c r="B115" s="251">
        <v>16</v>
      </c>
      <c r="C115" s="30">
        <v>22667</v>
      </c>
      <c r="D115" s="30">
        <v>94290</v>
      </c>
      <c r="E115" s="33">
        <v>0.24</v>
      </c>
      <c r="F115" s="46"/>
      <c r="G115" s="46"/>
      <c r="H115" s="46"/>
      <c r="I115" s="46"/>
      <c r="J115" s="46"/>
    </row>
    <row r="116" spans="1:10" x14ac:dyDescent="0.2">
      <c r="A116" s="23" t="s">
        <v>312</v>
      </c>
      <c r="B116" s="251">
        <v>6</v>
      </c>
      <c r="C116" s="30">
        <v>25785</v>
      </c>
      <c r="D116" s="30">
        <v>78482</v>
      </c>
      <c r="E116" s="33">
        <v>0.33</v>
      </c>
      <c r="F116" s="33"/>
      <c r="G116" s="33"/>
      <c r="H116" s="33"/>
      <c r="I116" s="33"/>
      <c r="J116" s="33"/>
    </row>
    <row r="117" spans="1:10" x14ac:dyDescent="0.2">
      <c r="B117" s="251"/>
      <c r="C117" s="30"/>
      <c r="D117" s="30"/>
      <c r="E117" s="33"/>
      <c r="F117" s="33"/>
      <c r="G117" s="33"/>
      <c r="H117" s="33"/>
      <c r="I117" s="33"/>
      <c r="J117" s="33"/>
    </row>
    <row r="118" spans="1:10" x14ac:dyDescent="0.2">
      <c r="A118" s="39" t="s">
        <v>129</v>
      </c>
      <c r="B118" s="251"/>
      <c r="C118" s="30"/>
      <c r="D118" s="30"/>
      <c r="E118" s="33"/>
      <c r="F118" s="33"/>
      <c r="G118" s="33"/>
      <c r="H118" s="33"/>
      <c r="I118" s="33"/>
      <c r="J118" s="33"/>
    </row>
    <row r="119" spans="1:10" x14ac:dyDescent="0.2">
      <c r="A119" s="40" t="s">
        <v>130</v>
      </c>
      <c r="B119" s="251" t="s">
        <v>469</v>
      </c>
      <c r="C119" s="30">
        <v>615962</v>
      </c>
      <c r="D119" s="30">
        <v>2480340</v>
      </c>
      <c r="E119" s="33">
        <v>0.25</v>
      </c>
      <c r="F119" s="33">
        <v>0.11</v>
      </c>
      <c r="G119" s="33">
        <v>0.17</v>
      </c>
      <c r="H119" s="33">
        <v>0.25</v>
      </c>
      <c r="I119" s="33">
        <v>0.37</v>
      </c>
      <c r="J119" s="33">
        <v>0.5</v>
      </c>
    </row>
    <row r="120" spans="1:10" x14ac:dyDescent="0.2">
      <c r="A120" s="40" t="s">
        <v>145</v>
      </c>
      <c r="B120" s="251">
        <v>12</v>
      </c>
      <c r="C120" s="30">
        <v>970</v>
      </c>
      <c r="D120" s="30">
        <v>37889</v>
      </c>
      <c r="E120" s="33">
        <v>0.03</v>
      </c>
      <c r="F120" s="33"/>
      <c r="G120" s="33"/>
      <c r="H120" s="33"/>
      <c r="I120" s="33"/>
      <c r="J120" s="33"/>
    </row>
    <row r="121" spans="1:10" x14ac:dyDescent="0.2">
      <c r="A121" s="40"/>
      <c r="B121" s="251"/>
      <c r="C121" s="30"/>
      <c r="D121" s="30"/>
      <c r="E121" s="33"/>
      <c r="F121" s="33"/>
      <c r="G121" s="33"/>
      <c r="H121" s="33"/>
      <c r="I121" s="33"/>
      <c r="J121" s="33"/>
    </row>
    <row r="122" spans="1:10" x14ac:dyDescent="0.2">
      <c r="A122" s="39" t="s">
        <v>55</v>
      </c>
      <c r="B122" s="251"/>
      <c r="C122" s="30"/>
      <c r="D122" s="30"/>
      <c r="E122" s="33"/>
      <c r="F122" s="33"/>
      <c r="G122" s="33"/>
      <c r="H122" s="33"/>
      <c r="I122" s="33"/>
      <c r="J122" s="33"/>
    </row>
    <row r="123" spans="1:10" x14ac:dyDescent="0.2">
      <c r="A123" s="23" t="s">
        <v>131</v>
      </c>
      <c r="B123" s="251">
        <v>15</v>
      </c>
      <c r="C123" s="30">
        <v>17456</v>
      </c>
      <c r="D123" s="30">
        <v>77769</v>
      </c>
      <c r="E123" s="33">
        <v>0.22</v>
      </c>
      <c r="F123" s="33"/>
      <c r="G123" s="33"/>
      <c r="H123" s="33"/>
      <c r="I123" s="33"/>
      <c r="J123" s="33"/>
    </row>
    <row r="124" spans="1:10" x14ac:dyDescent="0.2">
      <c r="A124" s="23" t="s">
        <v>57</v>
      </c>
      <c r="B124" s="251">
        <v>15</v>
      </c>
      <c r="C124" s="30">
        <v>2234</v>
      </c>
      <c r="D124" s="30">
        <v>33101</v>
      </c>
      <c r="E124" s="33">
        <v>7.0000000000000007E-2</v>
      </c>
      <c r="F124" s="33"/>
      <c r="G124" s="33"/>
      <c r="H124" s="33"/>
      <c r="I124" s="33"/>
      <c r="J124" s="33"/>
    </row>
    <row r="125" spans="1:10" x14ac:dyDescent="0.2">
      <c r="A125" s="23" t="s">
        <v>132</v>
      </c>
      <c r="B125" s="251">
        <v>118</v>
      </c>
      <c r="C125" s="30">
        <v>11605</v>
      </c>
      <c r="D125" s="30">
        <v>318371</v>
      </c>
      <c r="E125" s="33">
        <v>0.04</v>
      </c>
      <c r="F125" s="33">
        <v>0</v>
      </c>
      <c r="G125" s="33">
        <v>0.01</v>
      </c>
      <c r="H125" s="33">
        <v>0.02</v>
      </c>
      <c r="I125" s="33">
        <v>0.04</v>
      </c>
      <c r="J125" s="33">
        <v>0.06</v>
      </c>
    </row>
    <row r="126" spans="1:10" x14ac:dyDescent="0.2">
      <c r="A126" s="23" t="s">
        <v>32</v>
      </c>
      <c r="B126" s="251">
        <v>16</v>
      </c>
      <c r="C126" s="30">
        <v>6061</v>
      </c>
      <c r="D126" s="30">
        <v>35863</v>
      </c>
      <c r="E126" s="33">
        <v>0.17</v>
      </c>
      <c r="F126" s="33"/>
      <c r="G126" s="33"/>
      <c r="H126" s="33"/>
      <c r="I126" s="33"/>
      <c r="J126" s="33"/>
    </row>
    <row r="127" spans="1:10" x14ac:dyDescent="0.2">
      <c r="A127" s="23" t="s">
        <v>63</v>
      </c>
      <c r="B127" s="251">
        <v>12</v>
      </c>
      <c r="C127" s="30">
        <v>11409</v>
      </c>
      <c r="D127" s="30">
        <v>65152</v>
      </c>
      <c r="E127" s="33">
        <v>0.18</v>
      </c>
      <c r="F127" s="33"/>
      <c r="G127" s="33"/>
      <c r="H127" s="33"/>
      <c r="I127" s="33"/>
      <c r="J127" s="33"/>
    </row>
    <row r="128" spans="1:10" x14ac:dyDescent="0.2">
      <c r="A128" s="23" t="s">
        <v>133</v>
      </c>
      <c r="B128" s="251">
        <v>11</v>
      </c>
      <c r="C128" s="30">
        <v>7489</v>
      </c>
      <c r="D128" s="30">
        <v>60604</v>
      </c>
      <c r="E128" s="33">
        <v>0.12</v>
      </c>
      <c r="F128" s="33"/>
      <c r="G128" s="33"/>
      <c r="H128" s="33"/>
      <c r="I128" s="33"/>
      <c r="J128" s="33"/>
    </row>
    <row r="129" spans="1:10" x14ac:dyDescent="0.2">
      <c r="A129" s="23" t="s">
        <v>65</v>
      </c>
      <c r="B129" s="251" t="s">
        <v>358</v>
      </c>
      <c r="C129" s="30">
        <v>29614</v>
      </c>
      <c r="D129" s="30">
        <v>170866</v>
      </c>
      <c r="E129" s="33">
        <v>0.17</v>
      </c>
      <c r="F129" s="33">
        <v>0.05</v>
      </c>
      <c r="G129" s="33">
        <v>0.11</v>
      </c>
      <c r="H129" s="33">
        <v>0.15</v>
      </c>
      <c r="I129" s="33">
        <v>0.23</v>
      </c>
      <c r="J129" s="33">
        <v>0.38</v>
      </c>
    </row>
    <row r="130" spans="1:10" x14ac:dyDescent="0.2">
      <c r="A130" s="23" t="s">
        <v>67</v>
      </c>
      <c r="B130" s="251">
        <v>11</v>
      </c>
      <c r="C130" s="30">
        <v>3372</v>
      </c>
      <c r="D130" s="30">
        <v>37316</v>
      </c>
      <c r="E130" s="33">
        <v>0.09</v>
      </c>
      <c r="F130" s="33"/>
      <c r="G130" s="33"/>
      <c r="H130" s="33"/>
      <c r="I130" s="33"/>
      <c r="J130" s="33"/>
    </row>
    <row r="131" spans="1:10" x14ac:dyDescent="0.2">
      <c r="A131" s="23" t="s">
        <v>134</v>
      </c>
      <c r="B131" s="251" t="s">
        <v>470</v>
      </c>
      <c r="C131" s="30">
        <v>28435</v>
      </c>
      <c r="D131" s="30">
        <v>168958</v>
      </c>
      <c r="E131" s="33">
        <v>0.17</v>
      </c>
      <c r="F131" s="33">
        <v>0.01</v>
      </c>
      <c r="G131" s="33">
        <v>0.06</v>
      </c>
      <c r="H131" s="33">
        <v>0.11</v>
      </c>
      <c r="I131" s="33">
        <v>0.21</v>
      </c>
      <c r="J131" s="33">
        <v>0.35</v>
      </c>
    </row>
    <row r="132" spans="1:10" x14ac:dyDescent="0.2">
      <c r="A132" s="23" t="s">
        <v>135</v>
      </c>
      <c r="B132" s="251" t="s">
        <v>471</v>
      </c>
      <c r="C132" s="30">
        <v>63794</v>
      </c>
      <c r="D132" s="30">
        <v>411335</v>
      </c>
      <c r="E132" s="33">
        <v>0.16</v>
      </c>
      <c r="F132" s="33">
        <v>0.05</v>
      </c>
      <c r="G132" s="33">
        <v>0.09</v>
      </c>
      <c r="H132" s="33">
        <v>0.13</v>
      </c>
      <c r="I132" s="33">
        <v>0.18</v>
      </c>
      <c r="J132" s="33">
        <v>0.28999999999999998</v>
      </c>
    </row>
    <row r="133" spans="1:10" x14ac:dyDescent="0.2">
      <c r="A133" s="23" t="s">
        <v>71</v>
      </c>
      <c r="B133" s="251" t="s">
        <v>472</v>
      </c>
      <c r="C133" s="30">
        <v>882392</v>
      </c>
      <c r="D133" s="30">
        <v>5552794</v>
      </c>
      <c r="E133" s="33">
        <v>0.16</v>
      </c>
      <c r="F133" s="33">
        <v>7.0000000000000007E-2</v>
      </c>
      <c r="G133" s="33">
        <v>0.11</v>
      </c>
      <c r="H133" s="33">
        <v>0.15</v>
      </c>
      <c r="I133" s="33">
        <v>0.2</v>
      </c>
      <c r="J133" s="33">
        <v>0.26</v>
      </c>
    </row>
    <row r="134" spans="1:10" x14ac:dyDescent="0.2">
      <c r="A134" s="23" t="s">
        <v>136</v>
      </c>
      <c r="B134" s="251" t="s">
        <v>473</v>
      </c>
      <c r="C134" s="30">
        <v>2038073</v>
      </c>
      <c r="D134" s="30">
        <v>11501523</v>
      </c>
      <c r="E134" s="33">
        <v>0.18</v>
      </c>
      <c r="F134" s="33">
        <v>0.09</v>
      </c>
      <c r="G134" s="33">
        <v>0.12</v>
      </c>
      <c r="H134" s="33">
        <v>0.17</v>
      </c>
      <c r="I134" s="33">
        <v>0.22</v>
      </c>
      <c r="J134" s="33">
        <v>0.28999999999999998</v>
      </c>
    </row>
    <row r="135" spans="1:10" x14ac:dyDescent="0.2">
      <c r="A135" s="23" t="s">
        <v>42</v>
      </c>
      <c r="B135" s="251">
        <v>56</v>
      </c>
      <c r="C135" s="30">
        <v>78211</v>
      </c>
      <c r="D135" s="30">
        <v>376137</v>
      </c>
      <c r="E135" s="33">
        <v>0.21</v>
      </c>
      <c r="F135" s="33">
        <v>0.08</v>
      </c>
      <c r="G135" s="33">
        <v>0.14000000000000001</v>
      </c>
      <c r="H135" s="33">
        <v>0.19</v>
      </c>
      <c r="I135" s="33">
        <v>0.24</v>
      </c>
      <c r="J135" s="33">
        <v>0.34</v>
      </c>
    </row>
    <row r="136" spans="1:10" x14ac:dyDescent="0.2">
      <c r="A136" s="23" t="s">
        <v>44</v>
      </c>
      <c r="B136" s="251">
        <v>48</v>
      </c>
      <c r="C136" s="30">
        <v>61879</v>
      </c>
      <c r="D136" s="30">
        <v>315157</v>
      </c>
      <c r="E136" s="33">
        <v>0.2</v>
      </c>
      <c r="F136" s="33">
        <v>0.1</v>
      </c>
      <c r="G136" s="33">
        <v>0.15</v>
      </c>
      <c r="H136" s="33">
        <v>0.19</v>
      </c>
      <c r="I136" s="33">
        <v>0.24</v>
      </c>
      <c r="J136" s="33">
        <v>0.35</v>
      </c>
    </row>
    <row r="137" spans="1:10" x14ac:dyDescent="0.2">
      <c r="A137" s="23" t="s">
        <v>7</v>
      </c>
      <c r="B137" s="251" t="s">
        <v>474</v>
      </c>
      <c r="C137" s="30">
        <v>356156</v>
      </c>
      <c r="D137" s="30">
        <v>1389082</v>
      </c>
      <c r="E137" s="33">
        <v>0.26</v>
      </c>
      <c r="F137" s="33">
        <v>0.11</v>
      </c>
      <c r="G137" s="33">
        <v>0.17</v>
      </c>
      <c r="H137" s="33">
        <v>0.25</v>
      </c>
      <c r="I137" s="33">
        <v>0.33</v>
      </c>
      <c r="J137" s="33">
        <v>0.43</v>
      </c>
    </row>
    <row r="138" spans="1:10" x14ac:dyDescent="0.2">
      <c r="A138" s="23" t="s">
        <v>137</v>
      </c>
      <c r="B138" s="251">
        <v>17</v>
      </c>
      <c r="C138" s="30">
        <v>31586</v>
      </c>
      <c r="D138" s="30">
        <v>132749</v>
      </c>
      <c r="E138" s="33">
        <v>0.24</v>
      </c>
      <c r="F138" s="33"/>
      <c r="G138" s="33"/>
      <c r="H138" s="33"/>
      <c r="I138" s="33"/>
      <c r="J138" s="33"/>
    </row>
    <row r="139" spans="1:10" x14ac:dyDescent="0.2">
      <c r="A139" s="23" t="s">
        <v>138</v>
      </c>
      <c r="B139" s="251" t="s">
        <v>350</v>
      </c>
      <c r="C139" s="30">
        <v>4188</v>
      </c>
      <c r="D139" s="30">
        <v>102201</v>
      </c>
      <c r="E139" s="33">
        <v>0.04</v>
      </c>
      <c r="F139" s="33">
        <v>0</v>
      </c>
      <c r="G139" s="33">
        <v>0.01</v>
      </c>
      <c r="H139" s="33">
        <v>0.02</v>
      </c>
      <c r="I139" s="33">
        <v>0.04</v>
      </c>
      <c r="J139" s="33">
        <v>0.1</v>
      </c>
    </row>
    <row r="140" spans="1:10" x14ac:dyDescent="0.2">
      <c r="A140" s="23" t="s">
        <v>125</v>
      </c>
      <c r="B140" s="251" t="s">
        <v>329</v>
      </c>
      <c r="C140" s="30">
        <v>31738</v>
      </c>
      <c r="D140" s="30">
        <v>654343</v>
      </c>
      <c r="E140" s="33">
        <v>0.05</v>
      </c>
      <c r="F140" s="33">
        <v>0.01</v>
      </c>
      <c r="G140" s="33">
        <v>0.01</v>
      </c>
      <c r="H140" s="33">
        <v>0.03</v>
      </c>
      <c r="I140" s="33">
        <v>7.0000000000000007E-2</v>
      </c>
      <c r="J140" s="33">
        <v>0.12</v>
      </c>
    </row>
    <row r="141" spans="1:10" x14ac:dyDescent="0.2">
      <c r="A141" s="23" t="s">
        <v>294</v>
      </c>
      <c r="B141" s="251">
        <v>5</v>
      </c>
      <c r="C141" s="30">
        <v>2086</v>
      </c>
      <c r="D141" s="30">
        <v>11202</v>
      </c>
      <c r="E141" s="33">
        <v>0.19</v>
      </c>
      <c r="F141" s="33"/>
      <c r="G141" s="33"/>
      <c r="H141" s="33"/>
      <c r="I141" s="33"/>
      <c r="J141" s="33"/>
    </row>
    <row r="142" spans="1:10" ht="14.25" x14ac:dyDescent="0.2">
      <c r="A142" s="23" t="s">
        <v>306</v>
      </c>
      <c r="B142" s="251">
        <v>5</v>
      </c>
      <c r="C142" s="30">
        <v>245</v>
      </c>
      <c r="D142" s="30">
        <v>6965</v>
      </c>
      <c r="E142" s="33">
        <v>0.04</v>
      </c>
      <c r="F142" s="33"/>
      <c r="G142" s="33"/>
      <c r="H142" s="33"/>
      <c r="I142" s="33"/>
      <c r="J142" s="33"/>
    </row>
    <row r="143" spans="1:10" x14ac:dyDescent="0.2">
      <c r="A143" s="23" t="s">
        <v>154</v>
      </c>
      <c r="B143" s="251">
        <v>12</v>
      </c>
      <c r="C143" s="30">
        <v>5846</v>
      </c>
      <c r="D143" s="30">
        <v>48474</v>
      </c>
      <c r="E143" s="33">
        <v>0.12</v>
      </c>
      <c r="F143" s="33"/>
      <c r="G143" s="33"/>
      <c r="H143" s="33"/>
      <c r="I143" s="33"/>
      <c r="J143" s="33"/>
    </row>
    <row r="144" spans="1:10" ht="12.75" customHeight="1" x14ac:dyDescent="0.2">
      <c r="A144" s="23" t="s">
        <v>139</v>
      </c>
      <c r="B144" s="251">
        <v>215</v>
      </c>
      <c r="C144" s="30">
        <v>115138</v>
      </c>
      <c r="D144" s="30">
        <v>880621</v>
      </c>
      <c r="E144" s="33">
        <v>0.13</v>
      </c>
      <c r="F144" s="33">
        <v>0.03</v>
      </c>
      <c r="G144" s="33">
        <v>0.08</v>
      </c>
      <c r="H144" s="33">
        <v>0.12</v>
      </c>
      <c r="I144" s="33">
        <v>0.17</v>
      </c>
      <c r="J144" s="33">
        <v>0.24</v>
      </c>
    </row>
    <row r="145" spans="1:10" ht="12.75" customHeight="1" x14ac:dyDescent="0.2">
      <c r="A145" s="23" t="s">
        <v>82</v>
      </c>
      <c r="B145" s="251">
        <v>29</v>
      </c>
      <c r="C145" s="30">
        <v>44393</v>
      </c>
      <c r="D145" s="30">
        <v>206424</v>
      </c>
      <c r="E145" s="33">
        <v>0.22</v>
      </c>
      <c r="F145" s="33">
        <v>0.09</v>
      </c>
      <c r="G145" s="33">
        <v>0.14000000000000001</v>
      </c>
      <c r="H145" s="33">
        <v>0.18</v>
      </c>
      <c r="I145" s="33">
        <v>0.3</v>
      </c>
      <c r="J145" s="33">
        <v>0.51</v>
      </c>
    </row>
    <row r="146" spans="1:10" ht="12.75" customHeight="1" x14ac:dyDescent="0.2">
      <c r="A146" s="23" t="s">
        <v>307</v>
      </c>
      <c r="B146" s="251" t="s">
        <v>475</v>
      </c>
      <c r="C146" s="30">
        <v>11285</v>
      </c>
      <c r="D146" s="30">
        <v>113203</v>
      </c>
      <c r="E146" s="33">
        <v>0.1</v>
      </c>
      <c r="F146" s="33">
        <v>0.04</v>
      </c>
      <c r="G146" s="33">
        <v>0.06</v>
      </c>
      <c r="H146" s="33">
        <v>0.09</v>
      </c>
      <c r="I146" s="33">
        <v>0.13</v>
      </c>
      <c r="J146" s="33">
        <v>0.24</v>
      </c>
    </row>
    <row r="147" spans="1:10" x14ac:dyDescent="0.2">
      <c r="A147" s="23" t="s">
        <v>10</v>
      </c>
      <c r="B147" s="256">
        <v>458</v>
      </c>
      <c r="C147" s="30">
        <v>647041</v>
      </c>
      <c r="D147" s="75">
        <v>2887968</v>
      </c>
      <c r="E147" s="76">
        <v>0.22</v>
      </c>
      <c r="F147" s="76">
        <v>0.11</v>
      </c>
      <c r="G147" s="76">
        <v>0.16</v>
      </c>
      <c r="H147" s="76">
        <v>0.22</v>
      </c>
      <c r="I147" s="76">
        <v>0.28999999999999998</v>
      </c>
      <c r="J147" s="76">
        <v>0.39</v>
      </c>
    </row>
    <row r="148" spans="1:10" x14ac:dyDescent="0.2">
      <c r="A148" s="23" t="s">
        <v>89</v>
      </c>
      <c r="B148" s="257">
        <v>207</v>
      </c>
      <c r="C148" s="30">
        <v>286809</v>
      </c>
      <c r="D148" s="73">
        <v>1484465</v>
      </c>
      <c r="E148" s="77">
        <v>0.19</v>
      </c>
      <c r="F148" s="77">
        <v>0.11</v>
      </c>
      <c r="G148" s="77">
        <v>0.14000000000000001</v>
      </c>
      <c r="H148" s="77">
        <v>0.19</v>
      </c>
      <c r="I148" s="77">
        <v>0.25</v>
      </c>
      <c r="J148" s="77">
        <v>0.3</v>
      </c>
    </row>
    <row r="149" spans="1:10" x14ac:dyDescent="0.2">
      <c r="A149" s="23" t="s">
        <v>140</v>
      </c>
      <c r="B149" s="257">
        <v>20</v>
      </c>
      <c r="C149" s="30">
        <v>23153</v>
      </c>
      <c r="D149" s="79">
        <v>139105</v>
      </c>
      <c r="E149" s="80">
        <v>0.17</v>
      </c>
      <c r="F149" s="80">
        <v>0.06</v>
      </c>
      <c r="G149" s="80">
        <v>0.11</v>
      </c>
      <c r="H149" s="80">
        <v>0.15</v>
      </c>
      <c r="I149" s="80">
        <v>0.2</v>
      </c>
      <c r="J149" s="80">
        <v>0.27</v>
      </c>
    </row>
    <row r="150" spans="1:10" x14ac:dyDescent="0.2">
      <c r="A150" s="23" t="s">
        <v>141</v>
      </c>
      <c r="B150" s="257" t="s">
        <v>359</v>
      </c>
      <c r="C150" s="30">
        <v>24</v>
      </c>
      <c r="D150" s="73">
        <v>1024</v>
      </c>
      <c r="E150" s="77">
        <v>0.02</v>
      </c>
      <c r="F150" s="77"/>
      <c r="G150" s="77"/>
      <c r="H150" s="77"/>
      <c r="I150" s="77"/>
      <c r="J150" s="77"/>
    </row>
    <row r="151" spans="1:10" x14ac:dyDescent="0.2">
      <c r="B151" s="257"/>
      <c r="C151" s="30"/>
      <c r="D151" s="73"/>
      <c r="E151" s="77"/>
      <c r="F151" s="77"/>
      <c r="G151" s="77"/>
      <c r="H151" s="77"/>
      <c r="I151" s="77"/>
      <c r="J151" s="77"/>
    </row>
    <row r="152" spans="1:10" ht="14.25" x14ac:dyDescent="0.2">
      <c r="A152" s="39" t="s">
        <v>578</v>
      </c>
      <c r="B152" s="258"/>
      <c r="C152" s="30"/>
      <c r="D152" s="24"/>
      <c r="E152" s="191"/>
      <c r="F152" s="191"/>
      <c r="G152" s="191"/>
      <c r="H152" s="191"/>
      <c r="I152" s="191"/>
      <c r="J152" s="191"/>
    </row>
    <row r="153" spans="1:10" x14ac:dyDescent="0.2">
      <c r="A153" s="23" t="s">
        <v>189</v>
      </c>
      <c r="B153" s="256" t="s">
        <v>355</v>
      </c>
      <c r="C153" s="30">
        <v>14553</v>
      </c>
      <c r="D153" s="75">
        <v>95809</v>
      </c>
      <c r="E153" s="76">
        <v>0.15</v>
      </c>
      <c r="F153" s="76">
        <v>0.04</v>
      </c>
      <c r="G153" s="76">
        <v>7.0000000000000007E-2</v>
      </c>
      <c r="H153" s="76">
        <v>0.13</v>
      </c>
      <c r="I153" s="76">
        <v>0.17</v>
      </c>
      <c r="J153" s="76">
        <v>0.28000000000000003</v>
      </c>
    </row>
    <row r="154" spans="1:10" x14ac:dyDescent="0.2">
      <c r="A154" s="23" t="s">
        <v>349</v>
      </c>
      <c r="B154" s="258">
        <v>12</v>
      </c>
      <c r="C154" s="30">
        <v>2278</v>
      </c>
      <c r="D154" s="24">
        <v>26153</v>
      </c>
      <c r="E154" s="32">
        <v>0.09</v>
      </c>
      <c r="F154" s="32"/>
      <c r="G154" s="32"/>
      <c r="H154" s="32"/>
      <c r="I154" s="32"/>
      <c r="J154" s="32"/>
    </row>
    <row r="155" spans="1:10" x14ac:dyDescent="0.2">
      <c r="A155" s="23" t="s">
        <v>296</v>
      </c>
      <c r="B155" s="258">
        <v>5</v>
      </c>
      <c r="C155" s="30">
        <v>5509</v>
      </c>
      <c r="D155" s="30">
        <v>10670</v>
      </c>
      <c r="E155" s="33">
        <v>0.52</v>
      </c>
      <c r="F155" s="33"/>
      <c r="G155" s="33"/>
      <c r="H155" s="33"/>
      <c r="I155" s="33"/>
      <c r="J155" s="33"/>
    </row>
    <row r="156" spans="1:10" x14ac:dyDescent="0.2">
      <c r="A156" s="23" t="s">
        <v>180</v>
      </c>
      <c r="B156" s="258">
        <v>5</v>
      </c>
      <c r="C156" s="30">
        <v>8311</v>
      </c>
      <c r="D156" s="24">
        <v>28901</v>
      </c>
      <c r="E156" s="32">
        <v>0.28999999999999998</v>
      </c>
      <c r="F156" s="32"/>
      <c r="G156" s="32"/>
      <c r="H156" s="32"/>
      <c r="I156" s="32"/>
      <c r="J156" s="32"/>
    </row>
    <row r="157" spans="1:10" x14ac:dyDescent="0.2">
      <c r="B157" s="258"/>
      <c r="C157" s="30"/>
      <c r="D157" s="24"/>
      <c r="E157" s="32"/>
      <c r="F157" s="32"/>
      <c r="G157" s="32"/>
      <c r="H157" s="32"/>
      <c r="I157" s="32"/>
      <c r="J157" s="32"/>
    </row>
    <row r="158" spans="1:10" x14ac:dyDescent="0.2">
      <c r="A158" s="68" t="s">
        <v>408</v>
      </c>
      <c r="B158" s="259"/>
      <c r="C158" s="231"/>
      <c r="D158" s="239"/>
      <c r="E158" s="240"/>
      <c r="F158" s="240"/>
      <c r="G158" s="240"/>
      <c r="H158" s="240"/>
      <c r="I158" s="240"/>
      <c r="J158" s="240"/>
    </row>
    <row r="159" spans="1:10" ht="14.25" x14ac:dyDescent="0.2">
      <c r="A159" s="23" t="s">
        <v>533</v>
      </c>
      <c r="B159" s="258" t="s">
        <v>465</v>
      </c>
      <c r="C159" s="30">
        <v>35833</v>
      </c>
      <c r="D159" s="24">
        <v>118365</v>
      </c>
      <c r="E159" s="32">
        <v>0.3</v>
      </c>
      <c r="F159" s="32">
        <v>0.19</v>
      </c>
      <c r="G159" s="32">
        <v>0.31</v>
      </c>
      <c r="H159" s="32">
        <v>0.43</v>
      </c>
      <c r="I159" s="32">
        <v>0.54</v>
      </c>
      <c r="J159" s="32">
        <v>0.66</v>
      </c>
    </row>
    <row r="160" spans="1:10" ht="14.25" x14ac:dyDescent="0.2">
      <c r="A160" s="23" t="s">
        <v>543</v>
      </c>
      <c r="B160" s="258" t="s">
        <v>525</v>
      </c>
      <c r="C160" s="30">
        <v>98900</v>
      </c>
      <c r="D160" s="24">
        <v>609462</v>
      </c>
      <c r="E160" s="32">
        <v>0.16</v>
      </c>
      <c r="F160" s="32">
        <v>0.08</v>
      </c>
      <c r="G160" s="32">
        <v>0.12</v>
      </c>
      <c r="H160" s="32">
        <v>0.16</v>
      </c>
      <c r="I160" s="32">
        <v>0.22</v>
      </c>
      <c r="J160" s="32">
        <v>0.3</v>
      </c>
    </row>
    <row r="161" spans="1:10" x14ac:dyDescent="0.2">
      <c r="B161" s="258"/>
      <c r="C161" s="24"/>
      <c r="D161" s="24"/>
      <c r="E161" s="26"/>
      <c r="F161" s="26"/>
      <c r="G161" s="26"/>
      <c r="H161" s="26"/>
      <c r="I161" s="26"/>
      <c r="J161" s="26"/>
    </row>
    <row r="162" spans="1:10" ht="18" customHeight="1" x14ac:dyDescent="0.2">
      <c r="A162" s="64" t="s">
        <v>544</v>
      </c>
      <c r="B162" s="65"/>
      <c r="C162" s="65"/>
      <c r="D162" s="65"/>
      <c r="E162" s="66"/>
      <c r="F162" s="66"/>
      <c r="G162" s="66"/>
      <c r="H162" s="66"/>
      <c r="I162" s="66"/>
      <c r="J162" s="66"/>
    </row>
    <row r="163" spans="1:10" x14ac:dyDescent="0.2">
      <c r="A163" s="23" t="s">
        <v>183</v>
      </c>
      <c r="B163" s="258">
        <v>61</v>
      </c>
      <c r="C163" s="24">
        <v>57468</v>
      </c>
      <c r="D163" s="24">
        <v>128089</v>
      </c>
      <c r="E163" s="32">
        <v>0.45</v>
      </c>
      <c r="F163" s="32">
        <v>0.35</v>
      </c>
      <c r="G163" s="32">
        <v>0.46</v>
      </c>
      <c r="H163" s="32">
        <v>0.65</v>
      </c>
      <c r="I163" s="32">
        <v>0.8</v>
      </c>
      <c r="J163" s="32">
        <v>0.87</v>
      </c>
    </row>
    <row r="164" spans="1:10" x14ac:dyDescent="0.2">
      <c r="A164" s="23" t="s">
        <v>184</v>
      </c>
      <c r="B164" s="258" t="s">
        <v>360</v>
      </c>
      <c r="C164" s="30">
        <v>1282295</v>
      </c>
      <c r="D164" s="30">
        <v>2757396</v>
      </c>
      <c r="E164" s="33">
        <v>0.47</v>
      </c>
      <c r="F164" s="33">
        <v>0.2</v>
      </c>
      <c r="G164" s="33">
        <v>0.35</v>
      </c>
      <c r="H164" s="33">
        <v>0.46</v>
      </c>
      <c r="I164" s="33">
        <v>0.56999999999999995</v>
      </c>
      <c r="J164" s="33">
        <v>0.66</v>
      </c>
    </row>
    <row r="165" spans="1:10" x14ac:dyDescent="0.2">
      <c r="B165" s="258"/>
      <c r="C165" s="24"/>
      <c r="D165" s="24"/>
      <c r="E165" s="32"/>
      <c r="F165" s="32"/>
      <c r="G165" s="32"/>
      <c r="H165" s="32"/>
      <c r="I165" s="32"/>
      <c r="J165" s="32"/>
    </row>
    <row r="166" spans="1:10" ht="17.25" customHeight="1" x14ac:dyDescent="0.2">
      <c r="A166" s="64" t="s">
        <v>546</v>
      </c>
      <c r="B166" s="65"/>
      <c r="C166" s="65"/>
      <c r="D166" s="65"/>
      <c r="E166" s="78"/>
      <c r="F166" s="78"/>
      <c r="G166" s="78"/>
      <c r="H166" s="78"/>
      <c r="I166" s="78"/>
      <c r="J166" s="78"/>
    </row>
    <row r="167" spans="1:10" x14ac:dyDescent="0.2">
      <c r="A167" s="144" t="s">
        <v>200</v>
      </c>
      <c r="B167" s="260">
        <v>286</v>
      </c>
      <c r="C167" s="126">
        <v>119422</v>
      </c>
      <c r="D167" s="126">
        <v>1382477</v>
      </c>
      <c r="E167" s="179">
        <v>0.09</v>
      </c>
      <c r="F167" s="179">
        <v>0.03</v>
      </c>
      <c r="G167" s="179">
        <v>0.05</v>
      </c>
      <c r="H167" s="179">
        <v>0.08</v>
      </c>
      <c r="I167" s="179">
        <v>0.1</v>
      </c>
      <c r="J167" s="179">
        <v>0.15</v>
      </c>
    </row>
    <row r="168" spans="1:10" x14ac:dyDescent="0.2">
      <c r="A168" s="144" t="s">
        <v>201</v>
      </c>
      <c r="B168" s="260" t="s">
        <v>524</v>
      </c>
      <c r="C168" s="126">
        <v>180177</v>
      </c>
      <c r="D168" s="126">
        <v>2171747</v>
      </c>
      <c r="E168" s="179">
        <v>0.08</v>
      </c>
      <c r="F168" s="179">
        <v>0.02</v>
      </c>
      <c r="G168" s="179">
        <v>0.05</v>
      </c>
      <c r="H168" s="179">
        <v>7.0000000000000007E-2</v>
      </c>
      <c r="I168" s="179">
        <v>0.11</v>
      </c>
      <c r="J168" s="179">
        <v>0.17</v>
      </c>
    </row>
    <row r="169" spans="1:10" x14ac:dyDescent="0.2">
      <c r="A169" s="110" t="s">
        <v>352</v>
      </c>
      <c r="B169" s="261">
        <v>10</v>
      </c>
      <c r="C169" s="99">
        <v>1087</v>
      </c>
      <c r="D169" s="99">
        <v>13564</v>
      </c>
      <c r="E169" s="101">
        <v>0.08</v>
      </c>
      <c r="F169" s="101"/>
      <c r="G169" s="101"/>
      <c r="H169" s="101"/>
      <c r="I169" s="101"/>
      <c r="J169" s="101"/>
    </row>
    <row r="170" spans="1:10" x14ac:dyDescent="0.2">
      <c r="A170" s="74"/>
      <c r="B170" s="71"/>
      <c r="C170" s="71"/>
      <c r="D170" s="71"/>
      <c r="E170" s="72"/>
      <c r="F170" s="72"/>
      <c r="G170" s="72"/>
      <c r="H170" s="72"/>
      <c r="I170" s="72"/>
      <c r="J170" s="72"/>
    </row>
    <row r="171" spans="1:10" x14ac:dyDescent="0.2">
      <c r="B171" s="28"/>
    </row>
    <row r="172" spans="1:10" x14ac:dyDescent="0.2">
      <c r="A172" s="313" t="s">
        <v>532</v>
      </c>
      <c r="B172" s="313"/>
      <c r="C172" s="313"/>
      <c r="D172" s="313"/>
      <c r="E172" s="313"/>
      <c r="F172" s="313"/>
      <c r="G172" s="313"/>
      <c r="H172" s="313"/>
      <c r="I172" s="313"/>
      <c r="J172" s="313"/>
    </row>
    <row r="173" spans="1:10" x14ac:dyDescent="0.2">
      <c r="B173" s="28"/>
    </row>
    <row r="174" spans="1:10" x14ac:dyDescent="0.2">
      <c r="A174" s="304" t="s">
        <v>106</v>
      </c>
      <c r="B174" s="292"/>
      <c r="C174" s="292"/>
      <c r="D174" s="292"/>
      <c r="E174" s="311" t="s">
        <v>551</v>
      </c>
      <c r="F174" s="294"/>
      <c r="G174" s="294"/>
      <c r="H174" s="294"/>
      <c r="I174" s="294"/>
      <c r="J174" s="294"/>
    </row>
    <row r="175" spans="1:10" ht="15.75" customHeight="1" x14ac:dyDescent="0.2">
      <c r="A175" s="292"/>
      <c r="B175" s="292"/>
      <c r="C175" s="292"/>
      <c r="D175" s="292"/>
      <c r="E175" s="294"/>
      <c r="F175" s="294"/>
      <c r="G175" s="294"/>
      <c r="H175" s="294"/>
      <c r="I175" s="294"/>
      <c r="J175" s="294"/>
    </row>
    <row r="176" spans="1:10" ht="18" customHeight="1" x14ac:dyDescent="0.2">
      <c r="A176" s="312"/>
      <c r="B176" s="312"/>
      <c r="C176" s="312"/>
      <c r="D176" s="312"/>
      <c r="E176" s="34"/>
      <c r="F176" s="34"/>
      <c r="G176" s="34"/>
      <c r="H176" s="34"/>
      <c r="I176" s="34"/>
      <c r="J176" s="34"/>
    </row>
    <row r="177" spans="1:11" x14ac:dyDescent="0.2">
      <c r="B177" s="28"/>
      <c r="C177" s="30"/>
      <c r="D177" s="30"/>
      <c r="E177" s="27"/>
      <c r="F177" s="27"/>
      <c r="G177" s="27"/>
      <c r="H177" s="27"/>
      <c r="I177" s="27"/>
      <c r="J177" s="27"/>
    </row>
    <row r="178" spans="1:11" ht="42" customHeight="1" x14ac:dyDescent="0.2">
      <c r="A178" s="296" t="s">
        <v>311</v>
      </c>
      <c r="B178" s="296"/>
      <c r="C178" s="296"/>
      <c r="D178" s="296"/>
      <c r="E178" s="296"/>
      <c r="F178" s="296"/>
      <c r="G178" s="296"/>
      <c r="H178" s="296"/>
      <c r="I178" s="296"/>
      <c r="J178" s="296"/>
    </row>
    <row r="179" spans="1:11" ht="27" customHeight="1" x14ac:dyDescent="0.2">
      <c r="A179" s="298" t="s">
        <v>361</v>
      </c>
      <c r="B179" s="298"/>
      <c r="C179" s="298"/>
      <c r="D179" s="298"/>
      <c r="E179" s="298"/>
      <c r="F179" s="298"/>
      <c r="G179" s="298"/>
      <c r="H179" s="298"/>
      <c r="I179" s="298"/>
      <c r="J179" s="298"/>
    </row>
    <row r="180" spans="1:11" ht="14.25" x14ac:dyDescent="0.2">
      <c r="A180" s="295" t="s">
        <v>577</v>
      </c>
      <c r="B180" s="295"/>
      <c r="C180" s="295"/>
      <c r="D180" s="295"/>
      <c r="E180" s="295"/>
      <c r="F180" s="295"/>
      <c r="G180" s="295"/>
      <c r="H180" s="295"/>
      <c r="I180" s="295"/>
      <c r="J180" s="295"/>
    </row>
    <row r="181" spans="1:11" customFormat="1" ht="14.25" x14ac:dyDescent="0.2">
      <c r="A181" s="295" t="s">
        <v>566</v>
      </c>
      <c r="B181" s="295"/>
      <c r="C181" s="295"/>
      <c r="D181" s="295"/>
      <c r="E181" s="295"/>
      <c r="F181" s="295"/>
      <c r="G181" s="295"/>
      <c r="H181" s="295"/>
      <c r="I181" s="295"/>
      <c r="J181" s="295"/>
      <c r="K181" s="23"/>
    </row>
    <row r="182" spans="1:11" customFormat="1" ht="14.25" x14ac:dyDescent="0.2">
      <c r="A182" s="295" t="s">
        <v>569</v>
      </c>
      <c r="B182" s="295"/>
      <c r="C182" s="295"/>
      <c r="D182" s="295"/>
      <c r="E182" s="295"/>
      <c r="F182" s="295"/>
      <c r="G182" s="295"/>
      <c r="H182" s="295"/>
      <c r="I182" s="295"/>
      <c r="J182" s="295"/>
      <c r="K182" s="23"/>
    </row>
    <row r="183" spans="1:11" ht="14.25" x14ac:dyDescent="0.2">
      <c r="A183" s="295" t="s">
        <v>545</v>
      </c>
      <c r="B183" s="295"/>
      <c r="C183" s="295"/>
      <c r="D183" s="295"/>
      <c r="E183" s="295"/>
      <c r="F183" s="295"/>
      <c r="G183" s="295"/>
      <c r="H183" s="295"/>
      <c r="I183" s="295"/>
      <c r="J183" s="295"/>
    </row>
    <row r="184" spans="1:11" ht="27" customHeight="1" x14ac:dyDescent="0.2">
      <c r="A184" s="306" t="s">
        <v>552</v>
      </c>
      <c r="B184" s="306"/>
      <c r="C184" s="306"/>
      <c r="D184" s="306"/>
      <c r="E184" s="306"/>
      <c r="F184" s="306"/>
      <c r="G184" s="306"/>
      <c r="H184" s="306"/>
      <c r="I184" s="306"/>
      <c r="J184" s="306"/>
    </row>
    <row r="186" spans="1:11" ht="13.5" x14ac:dyDescent="0.25">
      <c r="A186" s="268" t="s">
        <v>581</v>
      </c>
    </row>
  </sheetData>
  <mergeCells count="18">
    <mergeCell ref="A89:J89"/>
    <mergeCell ref="A174:D175"/>
    <mergeCell ref="E174:J175"/>
    <mergeCell ref="A176:D176"/>
    <mergeCell ref="A178:J178"/>
    <mergeCell ref="A172:J172"/>
    <mergeCell ref="A1:J1"/>
    <mergeCell ref="A2:E2"/>
    <mergeCell ref="F2:J2"/>
    <mergeCell ref="A4:J4"/>
    <mergeCell ref="F87:J87"/>
    <mergeCell ref="A87:E87"/>
    <mergeCell ref="A181:J181"/>
    <mergeCell ref="A182:J182"/>
    <mergeCell ref="A179:J179"/>
    <mergeCell ref="A184:J184"/>
    <mergeCell ref="A180:J180"/>
    <mergeCell ref="A183:J183"/>
  </mergeCells>
  <pageMargins left="0.7" right="0.7" top="0.75" bottom="0.75" header="0.3" footer="0.3"/>
  <pageSetup scale="74" orientation="portrait" r:id="rId1"/>
  <rowBreaks count="3" manualBreakCount="3">
    <brk id="62" max="9" man="1"/>
    <brk id="86" max="16383" man="1"/>
    <brk id="1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opLeftCell="A79" zoomScaleNormal="100" workbookViewId="0">
      <selection activeCell="A108" sqref="A108"/>
    </sheetView>
  </sheetViews>
  <sheetFormatPr defaultRowHeight="12.75" x14ac:dyDescent="0.2"/>
  <cols>
    <col min="1" max="1" width="35.140625" bestFit="1" customWidth="1"/>
    <col min="2" max="2" width="10.85546875" customWidth="1"/>
    <col min="3" max="4" width="9.85546875" customWidth="1"/>
    <col min="5" max="7" width="8.5703125" customWidth="1"/>
    <col min="8" max="8" width="9.7109375" customWidth="1"/>
    <col min="9" max="10" width="8.5703125" customWidth="1"/>
  </cols>
  <sheetData>
    <row r="1" spans="1:10" ht="30" customHeight="1" thickBot="1" x14ac:dyDescent="0.25">
      <c r="A1" s="307" t="s">
        <v>207</v>
      </c>
      <c r="B1" s="307"/>
      <c r="C1" s="314"/>
      <c r="D1" s="314"/>
      <c r="E1" s="314"/>
      <c r="F1" s="314"/>
      <c r="G1" s="314"/>
      <c r="H1" s="314"/>
      <c r="I1" s="314"/>
      <c r="J1" s="314"/>
    </row>
    <row r="2" spans="1:10" ht="14.25" customHeight="1" x14ac:dyDescent="0.2">
      <c r="A2" s="302" t="s">
        <v>107</v>
      </c>
      <c r="B2" s="302"/>
      <c r="C2" s="303"/>
      <c r="D2" s="303"/>
      <c r="E2" s="303"/>
      <c r="F2" s="288" t="s">
        <v>17</v>
      </c>
      <c r="G2" s="288"/>
      <c r="H2" s="288"/>
      <c r="I2" s="288"/>
      <c r="J2" s="288"/>
    </row>
    <row r="3" spans="1:10" ht="27" x14ac:dyDescent="0.2">
      <c r="A3" s="102" t="s">
        <v>100</v>
      </c>
      <c r="B3" s="103" t="s">
        <v>354</v>
      </c>
      <c r="C3" s="92" t="s">
        <v>108</v>
      </c>
      <c r="D3" s="92" t="s">
        <v>109</v>
      </c>
      <c r="E3" s="93" t="s">
        <v>23</v>
      </c>
      <c r="F3" s="93" t="s">
        <v>24</v>
      </c>
      <c r="G3" s="93" t="s">
        <v>25</v>
      </c>
      <c r="H3" s="93" t="s">
        <v>26</v>
      </c>
      <c r="I3" s="93" t="s">
        <v>27</v>
      </c>
      <c r="J3" s="93" t="s">
        <v>28</v>
      </c>
    </row>
    <row r="4" spans="1:10" ht="18.75" customHeight="1" x14ac:dyDescent="0.2">
      <c r="A4" s="104" t="s">
        <v>181</v>
      </c>
      <c r="B4" s="105"/>
      <c r="C4" s="106"/>
      <c r="D4" s="106"/>
      <c r="E4" s="107"/>
      <c r="F4" s="107"/>
      <c r="G4" s="107"/>
      <c r="H4" s="107"/>
      <c r="I4" s="107"/>
      <c r="J4" s="107"/>
    </row>
    <row r="5" spans="1:10" x14ac:dyDescent="0.2">
      <c r="A5" s="39" t="s">
        <v>29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">
      <c r="A6" s="23" t="s">
        <v>32</v>
      </c>
      <c r="B6" s="251" t="s">
        <v>362</v>
      </c>
      <c r="C6" s="23">
        <v>86</v>
      </c>
      <c r="D6" s="30">
        <v>19503</v>
      </c>
      <c r="E6" s="27">
        <v>4.4000000000000004</v>
      </c>
      <c r="F6" s="27">
        <v>0</v>
      </c>
      <c r="G6" s="27">
        <v>0</v>
      </c>
      <c r="H6" s="27">
        <v>1.1000000000000001</v>
      </c>
      <c r="I6" s="27">
        <v>6.7</v>
      </c>
      <c r="J6" s="27">
        <v>10.9</v>
      </c>
    </row>
    <row r="7" spans="1:10" ht="25.5" x14ac:dyDescent="0.2">
      <c r="A7" s="38" t="s">
        <v>146</v>
      </c>
      <c r="B7" s="251" t="s">
        <v>363</v>
      </c>
      <c r="C7" s="23">
        <v>205</v>
      </c>
      <c r="D7" s="30">
        <v>212392</v>
      </c>
      <c r="E7" s="27">
        <v>1</v>
      </c>
      <c r="F7" s="27">
        <v>0</v>
      </c>
      <c r="G7" s="27">
        <v>0</v>
      </c>
      <c r="H7" s="27">
        <v>0.5</v>
      </c>
      <c r="I7" s="27">
        <v>1.6</v>
      </c>
      <c r="J7" s="27">
        <v>2.9</v>
      </c>
    </row>
    <row r="8" spans="1:10" ht="26.25" customHeight="1" x14ac:dyDescent="0.2">
      <c r="A8" s="38" t="s">
        <v>147</v>
      </c>
      <c r="B8" s="251" t="s">
        <v>364</v>
      </c>
      <c r="C8" s="23">
        <v>191</v>
      </c>
      <c r="D8" s="30">
        <v>206731</v>
      </c>
      <c r="E8" s="27">
        <v>0.9</v>
      </c>
      <c r="F8" s="27">
        <v>0</v>
      </c>
      <c r="G8" s="27">
        <v>0</v>
      </c>
      <c r="H8" s="27">
        <v>0</v>
      </c>
      <c r="I8" s="27">
        <v>1.3</v>
      </c>
      <c r="J8" s="27">
        <v>3.4</v>
      </c>
    </row>
    <row r="9" spans="1:10" x14ac:dyDescent="0.2">
      <c r="A9" s="23" t="s">
        <v>121</v>
      </c>
      <c r="B9" s="251" t="s">
        <v>365</v>
      </c>
      <c r="C9" s="23">
        <v>135</v>
      </c>
      <c r="D9" s="30">
        <v>139864</v>
      </c>
      <c r="E9" s="27">
        <v>1</v>
      </c>
      <c r="F9" s="27">
        <v>0</v>
      </c>
      <c r="G9" s="27">
        <v>0</v>
      </c>
      <c r="H9" s="27">
        <v>0</v>
      </c>
      <c r="I9" s="27">
        <v>1.5</v>
      </c>
      <c r="J9" s="27">
        <v>3.6</v>
      </c>
    </row>
    <row r="10" spans="1:10" ht="25.5" x14ac:dyDescent="0.2">
      <c r="A10" s="38" t="s">
        <v>148</v>
      </c>
      <c r="B10" s="251" t="s">
        <v>366</v>
      </c>
      <c r="C10" s="23">
        <v>372</v>
      </c>
      <c r="D10" s="30">
        <v>234972</v>
      </c>
      <c r="E10" s="27">
        <v>1.6</v>
      </c>
      <c r="F10" s="27">
        <v>0</v>
      </c>
      <c r="G10" s="27">
        <v>0</v>
      </c>
      <c r="H10" s="27">
        <v>0.9</v>
      </c>
      <c r="I10" s="27">
        <v>2.2000000000000002</v>
      </c>
      <c r="J10" s="27">
        <v>3.9</v>
      </c>
    </row>
    <row r="11" spans="1:10" ht="25.5" x14ac:dyDescent="0.2">
      <c r="A11" s="38" t="s">
        <v>164</v>
      </c>
      <c r="B11" s="251" t="s">
        <v>367</v>
      </c>
      <c r="C11" s="23">
        <v>419</v>
      </c>
      <c r="D11" s="30">
        <v>383926</v>
      </c>
      <c r="E11" s="27">
        <v>1.1000000000000001</v>
      </c>
      <c r="F11" s="27">
        <v>0</v>
      </c>
      <c r="G11" s="27">
        <v>0</v>
      </c>
      <c r="H11" s="27">
        <v>0</v>
      </c>
      <c r="I11" s="27">
        <v>1.2</v>
      </c>
      <c r="J11" s="27">
        <v>3.6</v>
      </c>
    </row>
    <row r="12" spans="1:10" ht="25.5" x14ac:dyDescent="0.2">
      <c r="A12" s="38" t="s">
        <v>156</v>
      </c>
      <c r="B12" s="251" t="s">
        <v>368</v>
      </c>
      <c r="C12" s="23">
        <v>666</v>
      </c>
      <c r="D12" s="30">
        <v>711280</v>
      </c>
      <c r="E12" s="27">
        <v>0.9</v>
      </c>
      <c r="F12" s="27">
        <v>0</v>
      </c>
      <c r="G12" s="27">
        <v>0</v>
      </c>
      <c r="H12" s="27">
        <v>0.4</v>
      </c>
      <c r="I12" s="27">
        <v>1.3</v>
      </c>
      <c r="J12" s="27">
        <v>2.8</v>
      </c>
    </row>
    <row r="13" spans="1:10" ht="12.75" customHeight="1" x14ac:dyDescent="0.2">
      <c r="A13" s="23" t="s">
        <v>42</v>
      </c>
      <c r="B13" s="251">
        <v>23</v>
      </c>
      <c r="C13" s="23">
        <v>62</v>
      </c>
      <c r="D13" s="30">
        <v>20859</v>
      </c>
      <c r="E13" s="27">
        <v>3</v>
      </c>
      <c r="F13" s="27">
        <v>0</v>
      </c>
      <c r="G13" s="27">
        <v>0</v>
      </c>
      <c r="H13" s="27">
        <v>0.2</v>
      </c>
      <c r="I13" s="27">
        <v>2.5</v>
      </c>
      <c r="J13" s="27">
        <v>7</v>
      </c>
    </row>
    <row r="14" spans="1:10" x14ac:dyDescent="0.2">
      <c r="A14" s="23" t="s">
        <v>44</v>
      </c>
      <c r="B14" s="251" t="s">
        <v>369</v>
      </c>
      <c r="C14" s="23">
        <v>210</v>
      </c>
      <c r="D14" s="30">
        <v>98026</v>
      </c>
      <c r="E14" s="27">
        <v>2.1</v>
      </c>
      <c r="F14" s="27">
        <v>0</v>
      </c>
      <c r="G14" s="27">
        <v>0</v>
      </c>
      <c r="H14" s="27">
        <v>1.5</v>
      </c>
      <c r="I14" s="27">
        <v>2.9</v>
      </c>
      <c r="J14" s="27">
        <v>3.8</v>
      </c>
    </row>
    <row r="15" spans="1:10" x14ac:dyDescent="0.2">
      <c r="A15" s="23" t="s">
        <v>36</v>
      </c>
      <c r="B15" s="251">
        <v>20</v>
      </c>
      <c r="C15" s="23">
        <v>9</v>
      </c>
      <c r="D15" s="30">
        <v>36187</v>
      </c>
      <c r="E15" s="27">
        <v>0.2</v>
      </c>
      <c r="F15" s="27">
        <v>0</v>
      </c>
      <c r="G15" s="27">
        <v>0</v>
      </c>
      <c r="H15" s="27">
        <v>0</v>
      </c>
      <c r="I15" s="27">
        <v>0.2</v>
      </c>
      <c r="J15" s="27">
        <v>0.6</v>
      </c>
    </row>
    <row r="16" spans="1:10" x14ac:dyDescent="0.2">
      <c r="A16" s="23" t="s">
        <v>138</v>
      </c>
      <c r="B16" s="251" t="s">
        <v>370</v>
      </c>
      <c r="C16" s="23">
        <v>2</v>
      </c>
      <c r="D16" s="30">
        <v>6634</v>
      </c>
      <c r="E16" s="27">
        <v>0.3</v>
      </c>
      <c r="F16" s="27"/>
      <c r="G16" s="27"/>
      <c r="H16" s="27"/>
      <c r="I16" s="27"/>
      <c r="J16" s="27"/>
    </row>
    <row r="17" spans="1:10" ht="12.75" customHeight="1" x14ac:dyDescent="0.2">
      <c r="A17" s="23" t="s">
        <v>125</v>
      </c>
      <c r="B17" s="251" t="s">
        <v>371</v>
      </c>
      <c r="C17" s="23">
        <v>113</v>
      </c>
      <c r="D17" s="30">
        <v>147441</v>
      </c>
      <c r="E17" s="27">
        <v>0.8</v>
      </c>
      <c r="F17" s="27">
        <v>0</v>
      </c>
      <c r="G17" s="27">
        <v>0</v>
      </c>
      <c r="H17" s="27">
        <v>0</v>
      </c>
      <c r="I17" s="27">
        <v>0.9</v>
      </c>
      <c r="J17" s="27">
        <v>2.4</v>
      </c>
    </row>
    <row r="18" spans="1:10" ht="12.75" customHeight="1" x14ac:dyDescent="0.2">
      <c r="A18" s="23" t="s">
        <v>154</v>
      </c>
      <c r="B18" s="251" t="s">
        <v>344</v>
      </c>
      <c r="C18" s="23">
        <v>1</v>
      </c>
      <c r="D18" s="30">
        <v>2328</v>
      </c>
      <c r="E18" s="27">
        <v>0.4</v>
      </c>
      <c r="F18" s="27"/>
      <c r="G18" s="27"/>
      <c r="H18" s="27"/>
      <c r="I18" s="27"/>
      <c r="J18" s="27"/>
    </row>
    <row r="19" spans="1:10" x14ac:dyDescent="0.2">
      <c r="A19" s="23" t="s">
        <v>48</v>
      </c>
      <c r="B19" s="251">
        <v>7</v>
      </c>
      <c r="C19" s="23">
        <v>4</v>
      </c>
      <c r="D19" s="30">
        <v>6037</v>
      </c>
      <c r="E19" s="27">
        <v>0.7</v>
      </c>
      <c r="F19" s="27"/>
      <c r="G19" s="27"/>
      <c r="H19" s="27"/>
      <c r="I19" s="27"/>
      <c r="J19" s="27"/>
    </row>
    <row r="20" spans="1:10" ht="25.5" x14ac:dyDescent="0.2">
      <c r="A20" s="38" t="s">
        <v>150</v>
      </c>
      <c r="B20" s="251" t="s">
        <v>372</v>
      </c>
      <c r="C20" s="23">
        <v>280</v>
      </c>
      <c r="D20" s="30">
        <v>127251</v>
      </c>
      <c r="E20" s="27">
        <v>2.2000000000000002</v>
      </c>
      <c r="F20" s="27">
        <v>0</v>
      </c>
      <c r="G20" s="27">
        <v>0.6</v>
      </c>
      <c r="H20" s="27">
        <v>1.5</v>
      </c>
      <c r="I20" s="27">
        <v>3.1</v>
      </c>
      <c r="J20" s="27">
        <v>5.6</v>
      </c>
    </row>
    <row r="21" spans="1:10" ht="25.5" x14ac:dyDescent="0.2">
      <c r="A21" s="38" t="s">
        <v>151</v>
      </c>
      <c r="B21" s="251" t="s">
        <v>373</v>
      </c>
      <c r="C21" s="23">
        <v>192</v>
      </c>
      <c r="D21" s="30">
        <v>96388</v>
      </c>
      <c r="E21" s="27">
        <v>2</v>
      </c>
      <c r="F21" s="27">
        <v>0</v>
      </c>
      <c r="G21" s="27">
        <v>0</v>
      </c>
      <c r="H21" s="27">
        <v>0.9</v>
      </c>
      <c r="I21" s="27">
        <v>2.8</v>
      </c>
      <c r="J21" s="27">
        <v>5.9</v>
      </c>
    </row>
    <row r="22" spans="1:10" x14ac:dyDescent="0.2">
      <c r="A22" s="23" t="s">
        <v>128</v>
      </c>
      <c r="B22" s="251" t="s">
        <v>374</v>
      </c>
      <c r="C22" s="23">
        <v>319</v>
      </c>
      <c r="D22" s="30">
        <v>190785</v>
      </c>
      <c r="E22" s="27">
        <v>1.7</v>
      </c>
      <c r="F22" s="27">
        <v>0</v>
      </c>
      <c r="G22" s="27">
        <v>0</v>
      </c>
      <c r="H22" s="27">
        <v>0.6</v>
      </c>
      <c r="I22" s="27">
        <v>2.5</v>
      </c>
      <c r="J22" s="27">
        <v>5.0999999999999996</v>
      </c>
    </row>
    <row r="23" spans="1:10" x14ac:dyDescent="0.2">
      <c r="A23" s="23" t="s">
        <v>51</v>
      </c>
      <c r="B23" s="251" t="s">
        <v>375</v>
      </c>
      <c r="C23" s="23">
        <v>508</v>
      </c>
      <c r="D23" s="30">
        <v>141314</v>
      </c>
      <c r="E23" s="27">
        <v>3.6</v>
      </c>
      <c r="F23" s="27">
        <v>0</v>
      </c>
      <c r="G23" s="27">
        <v>0.8</v>
      </c>
      <c r="H23" s="27">
        <v>2.6</v>
      </c>
      <c r="I23" s="27">
        <v>6</v>
      </c>
      <c r="J23" s="27">
        <v>9.4</v>
      </c>
    </row>
    <row r="24" spans="1:10" x14ac:dyDescent="0.2">
      <c r="A24" s="23"/>
      <c r="B24" s="251"/>
      <c r="C24" s="23"/>
      <c r="D24" s="30"/>
      <c r="E24" s="27"/>
      <c r="F24" s="27"/>
      <c r="G24" s="27"/>
      <c r="H24" s="27"/>
      <c r="I24" s="27"/>
      <c r="J24" s="27"/>
    </row>
    <row r="25" spans="1:10" x14ac:dyDescent="0.2">
      <c r="A25" s="39" t="s">
        <v>199</v>
      </c>
      <c r="B25" s="251"/>
      <c r="C25" s="23"/>
      <c r="D25" s="30"/>
      <c r="E25" s="27"/>
      <c r="F25" s="27"/>
      <c r="G25" s="27"/>
      <c r="H25" s="27"/>
      <c r="I25" s="27"/>
      <c r="J25" s="27"/>
    </row>
    <row r="26" spans="1:10" x14ac:dyDescent="0.2">
      <c r="A26" s="23" t="s">
        <v>194</v>
      </c>
      <c r="B26" s="251">
        <v>5</v>
      </c>
      <c r="C26" s="23">
        <v>0</v>
      </c>
      <c r="D26" s="30">
        <v>1951</v>
      </c>
      <c r="E26" s="27">
        <v>0</v>
      </c>
      <c r="F26" s="27"/>
      <c r="G26" s="27"/>
      <c r="H26" s="27"/>
      <c r="I26" s="27"/>
      <c r="J26" s="27"/>
    </row>
    <row r="27" spans="1:10" x14ac:dyDescent="0.2">
      <c r="A27" s="23"/>
      <c r="B27" s="251"/>
      <c r="C27" s="23"/>
      <c r="D27" s="30"/>
      <c r="E27" s="27"/>
      <c r="F27" s="27"/>
      <c r="G27" s="27"/>
      <c r="H27" s="27"/>
      <c r="I27" s="27"/>
      <c r="J27" s="27"/>
    </row>
    <row r="28" spans="1:10" x14ac:dyDescent="0.2">
      <c r="A28" s="39" t="s">
        <v>143</v>
      </c>
      <c r="B28" s="251"/>
      <c r="C28" s="23"/>
      <c r="D28" s="30"/>
      <c r="E28" s="27"/>
      <c r="F28" s="27"/>
      <c r="G28" s="27"/>
      <c r="H28" s="27"/>
      <c r="I28" s="27"/>
      <c r="J28" s="27"/>
    </row>
    <row r="29" spans="1:10" x14ac:dyDescent="0.2">
      <c r="A29" s="23" t="s">
        <v>130</v>
      </c>
      <c r="B29" s="251" t="s">
        <v>376</v>
      </c>
      <c r="C29" s="23">
        <v>31</v>
      </c>
      <c r="D29" s="30">
        <v>42462</v>
      </c>
      <c r="E29" s="27">
        <v>0.7</v>
      </c>
      <c r="F29" s="27">
        <v>0</v>
      </c>
      <c r="G29" s="27">
        <v>0</v>
      </c>
      <c r="H29" s="27">
        <v>0</v>
      </c>
      <c r="I29" s="27">
        <v>0</v>
      </c>
      <c r="J29" s="27">
        <v>1.8</v>
      </c>
    </row>
    <row r="30" spans="1:10" x14ac:dyDescent="0.2">
      <c r="A30" s="23" t="s">
        <v>145</v>
      </c>
      <c r="B30" s="251" t="s">
        <v>344</v>
      </c>
      <c r="C30" s="23">
        <v>1</v>
      </c>
      <c r="D30" s="30">
        <v>5813</v>
      </c>
      <c r="E30" s="27">
        <v>0.2</v>
      </c>
      <c r="F30" s="27"/>
      <c r="G30" s="27"/>
      <c r="H30" s="27"/>
      <c r="I30" s="27"/>
      <c r="J30" s="27"/>
    </row>
    <row r="31" spans="1:10" x14ac:dyDescent="0.2">
      <c r="A31" s="23" t="s">
        <v>144</v>
      </c>
      <c r="B31" s="251" t="s">
        <v>377</v>
      </c>
      <c r="C31" s="23">
        <v>0</v>
      </c>
      <c r="D31" s="30">
        <v>119</v>
      </c>
      <c r="E31" s="27">
        <v>0</v>
      </c>
      <c r="F31" s="27"/>
      <c r="G31" s="27"/>
      <c r="H31" s="27"/>
      <c r="I31" s="27"/>
      <c r="J31" s="27"/>
    </row>
    <row r="32" spans="1:10" x14ac:dyDescent="0.2">
      <c r="A32" s="23"/>
      <c r="B32" s="251"/>
      <c r="C32" s="23"/>
      <c r="D32" s="30"/>
      <c r="E32" s="27"/>
      <c r="F32" s="27"/>
      <c r="G32" s="27"/>
      <c r="H32" s="27"/>
      <c r="I32" s="27"/>
      <c r="J32" s="27"/>
    </row>
    <row r="33" spans="1:10" x14ac:dyDescent="0.2">
      <c r="A33" s="39" t="s">
        <v>55</v>
      </c>
      <c r="B33" s="251"/>
      <c r="C33" s="23"/>
      <c r="D33" s="30"/>
      <c r="E33" s="27"/>
      <c r="F33" s="27"/>
      <c r="G33" s="27"/>
      <c r="H33" s="27"/>
      <c r="I33" s="27"/>
      <c r="J33" s="27"/>
    </row>
    <row r="34" spans="1:10" x14ac:dyDescent="0.2">
      <c r="A34" s="23" t="s">
        <v>71</v>
      </c>
      <c r="B34" s="251" t="s">
        <v>378</v>
      </c>
      <c r="C34" s="23">
        <v>3</v>
      </c>
      <c r="D34" s="30">
        <v>6472</v>
      </c>
      <c r="E34" s="27">
        <v>0.5</v>
      </c>
      <c r="F34" s="27">
        <v>0</v>
      </c>
      <c r="G34" s="27">
        <v>0</v>
      </c>
      <c r="H34" s="27">
        <v>0</v>
      </c>
      <c r="I34" s="27">
        <v>0</v>
      </c>
      <c r="J34" s="27">
        <v>1.4</v>
      </c>
    </row>
    <row r="35" spans="1:10" x14ac:dyDescent="0.2">
      <c r="A35" s="23" t="s">
        <v>153</v>
      </c>
      <c r="B35" s="251" t="s">
        <v>379</v>
      </c>
      <c r="C35" s="23">
        <v>22</v>
      </c>
      <c r="D35" s="30">
        <v>25731</v>
      </c>
      <c r="E35" s="27">
        <v>0.9</v>
      </c>
      <c r="F35" s="27">
        <v>0</v>
      </c>
      <c r="G35" s="27">
        <v>0</v>
      </c>
      <c r="H35" s="27">
        <v>0</v>
      </c>
      <c r="I35" s="27">
        <v>0</v>
      </c>
      <c r="J35" s="27">
        <v>1.3</v>
      </c>
    </row>
    <row r="36" spans="1:10" x14ac:dyDescent="0.2">
      <c r="A36" s="23" t="s">
        <v>138</v>
      </c>
      <c r="B36" s="251" t="s">
        <v>380</v>
      </c>
      <c r="C36" s="23">
        <v>0</v>
      </c>
      <c r="D36" s="30">
        <v>2026</v>
      </c>
      <c r="E36" s="27">
        <v>0</v>
      </c>
      <c r="F36" s="27"/>
      <c r="G36" s="27"/>
      <c r="H36" s="27"/>
      <c r="I36" s="27"/>
      <c r="J36" s="27"/>
    </row>
    <row r="37" spans="1:10" x14ac:dyDescent="0.2">
      <c r="A37" s="23" t="s">
        <v>125</v>
      </c>
      <c r="B37" s="251" t="s">
        <v>381</v>
      </c>
      <c r="C37" s="23">
        <v>0</v>
      </c>
      <c r="D37" s="30">
        <v>3146</v>
      </c>
      <c r="E37" s="27">
        <v>0</v>
      </c>
      <c r="F37" s="27"/>
      <c r="G37" s="27"/>
      <c r="H37" s="27"/>
      <c r="I37" s="27"/>
      <c r="J37" s="27"/>
    </row>
    <row r="38" spans="1:10" x14ac:dyDescent="0.2">
      <c r="A38" s="23" t="s">
        <v>82</v>
      </c>
      <c r="B38" s="251" t="s">
        <v>382</v>
      </c>
      <c r="C38" s="23">
        <v>7</v>
      </c>
      <c r="D38" s="30">
        <v>7241</v>
      </c>
      <c r="E38" s="27">
        <v>1</v>
      </c>
      <c r="F38" s="27"/>
      <c r="G38" s="27"/>
      <c r="H38" s="27"/>
      <c r="I38" s="27"/>
      <c r="J38" s="27"/>
    </row>
    <row r="39" spans="1:10" x14ac:dyDescent="0.2">
      <c r="A39" s="23" t="s">
        <v>10</v>
      </c>
      <c r="B39" s="251" t="s">
        <v>383</v>
      </c>
      <c r="C39" s="23">
        <v>0</v>
      </c>
      <c r="D39" s="30">
        <v>107</v>
      </c>
      <c r="E39" s="27">
        <v>0</v>
      </c>
      <c r="F39" s="27"/>
      <c r="G39" s="27"/>
      <c r="H39" s="27"/>
      <c r="I39" s="27"/>
      <c r="J39" s="27"/>
    </row>
    <row r="40" spans="1:10" x14ac:dyDescent="0.2">
      <c r="A40" s="23" t="s">
        <v>89</v>
      </c>
      <c r="B40" s="251" t="s">
        <v>353</v>
      </c>
      <c r="C40" s="23">
        <v>1</v>
      </c>
      <c r="D40" s="30">
        <v>1770</v>
      </c>
      <c r="E40" s="27">
        <v>0.6</v>
      </c>
      <c r="F40" s="27"/>
      <c r="G40" s="27"/>
      <c r="H40" s="27"/>
      <c r="I40" s="27"/>
      <c r="J40" s="27"/>
    </row>
    <row r="41" spans="1:10" x14ac:dyDescent="0.2">
      <c r="A41" s="23"/>
      <c r="B41" s="251"/>
      <c r="C41" s="23"/>
      <c r="D41" s="30"/>
      <c r="E41" s="27"/>
      <c r="F41" s="27"/>
      <c r="G41" s="27"/>
      <c r="H41" s="27"/>
      <c r="I41" s="27"/>
      <c r="J41" s="27"/>
    </row>
    <row r="42" spans="1:10" x14ac:dyDescent="0.2">
      <c r="A42" s="64" t="s">
        <v>408</v>
      </c>
      <c r="B42" s="65"/>
      <c r="C42" s="65"/>
      <c r="D42" s="65"/>
      <c r="E42" s="66"/>
      <c r="F42" s="66"/>
      <c r="G42" s="66"/>
      <c r="H42" s="66"/>
      <c r="I42" s="66"/>
      <c r="J42" s="66"/>
    </row>
    <row r="43" spans="1:10" ht="14.25" x14ac:dyDescent="0.2">
      <c r="A43" s="23" t="s">
        <v>533</v>
      </c>
      <c r="B43" s="251" t="s">
        <v>409</v>
      </c>
      <c r="C43" s="23">
        <v>3</v>
      </c>
      <c r="D43" s="23">
        <v>2964</v>
      </c>
      <c r="E43" s="27">
        <v>1</v>
      </c>
      <c r="F43" s="27"/>
      <c r="G43" s="27"/>
      <c r="H43" s="27"/>
      <c r="I43" s="27"/>
      <c r="J43" s="27"/>
    </row>
    <row r="44" spans="1:10" ht="14.25" x14ac:dyDescent="0.2">
      <c r="A44" s="23" t="s">
        <v>534</v>
      </c>
      <c r="B44" s="251" t="s">
        <v>410</v>
      </c>
      <c r="C44" s="23">
        <v>4</v>
      </c>
      <c r="D44" s="23">
        <v>2660</v>
      </c>
      <c r="E44" s="23">
        <v>1.5</v>
      </c>
      <c r="F44" s="27"/>
      <c r="G44" s="27"/>
      <c r="H44" s="27"/>
      <c r="I44" s="27"/>
      <c r="J44" s="27"/>
    </row>
    <row r="45" spans="1:10" s="23" customFormat="1" ht="14.25" x14ac:dyDescent="0.2">
      <c r="A45" s="64" t="s">
        <v>182</v>
      </c>
      <c r="B45" s="65"/>
      <c r="C45" s="65"/>
      <c r="D45" s="65"/>
      <c r="E45" s="66"/>
      <c r="F45" s="66"/>
      <c r="G45" s="66"/>
      <c r="H45" s="66"/>
      <c r="I45" s="66"/>
      <c r="J45" s="66"/>
    </row>
    <row r="46" spans="1:10" s="23" customFormat="1" x14ac:dyDescent="0.2">
      <c r="A46" s="37" t="s">
        <v>183</v>
      </c>
      <c r="B46" s="258" t="s">
        <v>384</v>
      </c>
      <c r="C46" s="24">
        <v>8</v>
      </c>
      <c r="D46" s="24">
        <v>12544</v>
      </c>
      <c r="E46" s="26">
        <v>0.6</v>
      </c>
      <c r="F46" s="26"/>
      <c r="G46" s="26"/>
      <c r="H46" s="26"/>
      <c r="I46" s="26"/>
      <c r="J46" s="26"/>
    </row>
    <row r="47" spans="1:10" x14ac:dyDescent="0.2">
      <c r="A47" s="98" t="s">
        <v>184</v>
      </c>
      <c r="B47" s="247" t="s">
        <v>385</v>
      </c>
      <c r="C47" s="98">
        <v>103</v>
      </c>
      <c r="D47" s="99">
        <v>316632</v>
      </c>
      <c r="E47" s="100">
        <v>0.3</v>
      </c>
      <c r="F47" s="100">
        <v>0</v>
      </c>
      <c r="G47" s="100">
        <v>0</v>
      </c>
      <c r="H47" s="100">
        <v>0</v>
      </c>
      <c r="I47" s="100">
        <v>0.3</v>
      </c>
      <c r="J47" s="100">
        <v>1.4</v>
      </c>
    </row>
    <row r="48" spans="1:10" x14ac:dyDescent="0.2">
      <c r="A48" s="23"/>
      <c r="B48" s="81"/>
      <c r="C48" s="23"/>
      <c r="D48" s="30"/>
      <c r="E48" s="27"/>
      <c r="F48" s="27"/>
      <c r="G48" s="27"/>
      <c r="H48" s="27"/>
      <c r="I48" s="27"/>
      <c r="J48" s="27"/>
    </row>
    <row r="49" spans="1:10" x14ac:dyDescent="0.2">
      <c r="A49" s="23"/>
      <c r="B49" s="28"/>
      <c r="C49" s="30"/>
      <c r="D49" s="30"/>
      <c r="E49" s="27"/>
      <c r="F49" s="27"/>
      <c r="G49" s="27"/>
      <c r="H49" s="27"/>
      <c r="I49" s="27"/>
      <c r="J49" s="27"/>
    </row>
    <row r="50" spans="1:10" ht="12.75" customHeight="1" x14ac:dyDescent="0.2">
      <c r="A50" s="289" t="s">
        <v>557</v>
      </c>
      <c r="B50" s="289"/>
      <c r="C50" s="289"/>
      <c r="D50" s="289"/>
      <c r="E50" s="289"/>
      <c r="F50" s="290" t="s">
        <v>17</v>
      </c>
      <c r="G50" s="290"/>
      <c r="H50" s="290"/>
      <c r="I50" s="290"/>
      <c r="J50" s="290"/>
    </row>
    <row r="51" spans="1:10" ht="27" x14ac:dyDescent="0.2">
      <c r="A51" s="102" t="s">
        <v>100</v>
      </c>
      <c r="B51" s="103" t="s">
        <v>354</v>
      </c>
      <c r="C51" s="92" t="s">
        <v>109</v>
      </c>
      <c r="D51" s="92" t="s">
        <v>96</v>
      </c>
      <c r="E51" s="93" t="s">
        <v>23</v>
      </c>
      <c r="F51" s="93" t="s">
        <v>24</v>
      </c>
      <c r="G51" s="93" t="s">
        <v>25</v>
      </c>
      <c r="H51" s="93" t="s">
        <v>26</v>
      </c>
      <c r="I51" s="93" t="s">
        <v>27</v>
      </c>
      <c r="J51" s="93" t="s">
        <v>28</v>
      </c>
    </row>
    <row r="52" spans="1:10" ht="18.75" customHeight="1" x14ac:dyDescent="0.2">
      <c r="A52" s="104" t="s">
        <v>181</v>
      </c>
      <c r="B52" s="105"/>
      <c r="C52" s="106"/>
      <c r="D52" s="106"/>
      <c r="E52" s="107"/>
      <c r="F52" s="107"/>
      <c r="G52" s="107"/>
      <c r="H52" s="107"/>
      <c r="I52" s="107"/>
      <c r="J52" s="107"/>
    </row>
    <row r="53" spans="1:10" x14ac:dyDescent="0.2">
      <c r="A53" s="39" t="s">
        <v>29</v>
      </c>
      <c r="B53" s="23"/>
      <c r="C53" s="23"/>
      <c r="D53" s="23"/>
      <c r="E53" s="33"/>
      <c r="F53" s="33"/>
      <c r="G53" s="33"/>
      <c r="H53" s="33"/>
      <c r="I53" s="33"/>
      <c r="J53" s="33"/>
    </row>
    <row r="54" spans="1:10" x14ac:dyDescent="0.2">
      <c r="A54" s="23" t="s">
        <v>32</v>
      </c>
      <c r="B54" s="251">
        <v>36</v>
      </c>
      <c r="C54" s="30">
        <v>19503</v>
      </c>
      <c r="D54" s="30">
        <v>71198</v>
      </c>
      <c r="E54" s="33">
        <v>0.27</v>
      </c>
      <c r="F54" s="33">
        <v>0.08</v>
      </c>
      <c r="G54" s="33">
        <v>0.15</v>
      </c>
      <c r="H54" s="33">
        <v>0.23</v>
      </c>
      <c r="I54" s="33">
        <v>0.34</v>
      </c>
      <c r="J54" s="33">
        <v>0.43</v>
      </c>
    </row>
    <row r="55" spans="1:10" ht="25.5" x14ac:dyDescent="0.2">
      <c r="A55" s="38" t="s">
        <v>146</v>
      </c>
      <c r="B55" s="251">
        <v>112</v>
      </c>
      <c r="C55" s="30">
        <v>212392</v>
      </c>
      <c r="D55" s="30">
        <v>477003</v>
      </c>
      <c r="E55" s="33">
        <v>0.45</v>
      </c>
      <c r="F55" s="33">
        <v>0.28000000000000003</v>
      </c>
      <c r="G55" s="33">
        <v>0.37</v>
      </c>
      <c r="H55" s="33">
        <v>0.45</v>
      </c>
      <c r="I55" s="33">
        <v>0.54</v>
      </c>
      <c r="J55" s="33">
        <v>0.63</v>
      </c>
    </row>
    <row r="56" spans="1:10" ht="25.5" x14ac:dyDescent="0.2">
      <c r="A56" s="38" t="s">
        <v>147</v>
      </c>
      <c r="B56" s="251" t="s">
        <v>386</v>
      </c>
      <c r="C56" s="30">
        <v>206731</v>
      </c>
      <c r="D56" s="30">
        <v>606883</v>
      </c>
      <c r="E56" s="33">
        <v>0.34</v>
      </c>
      <c r="F56" s="33">
        <v>0.08</v>
      </c>
      <c r="G56" s="33">
        <v>0.16</v>
      </c>
      <c r="H56" s="33">
        <v>0.28000000000000003</v>
      </c>
      <c r="I56" s="33">
        <v>0.42</v>
      </c>
      <c r="J56" s="33">
        <v>0.55000000000000004</v>
      </c>
    </row>
    <row r="57" spans="1:10" x14ac:dyDescent="0.2">
      <c r="A57" s="23" t="s">
        <v>121</v>
      </c>
      <c r="B57" s="251" t="s">
        <v>316</v>
      </c>
      <c r="C57" s="30">
        <v>139864</v>
      </c>
      <c r="D57" s="30">
        <v>547699</v>
      </c>
      <c r="E57" s="33">
        <v>0.26</v>
      </c>
      <c r="F57" s="33">
        <v>0.09</v>
      </c>
      <c r="G57" s="33">
        <v>0.16</v>
      </c>
      <c r="H57" s="33">
        <v>0.25</v>
      </c>
      <c r="I57" s="33">
        <v>0.33</v>
      </c>
      <c r="J57" s="33">
        <v>0.4</v>
      </c>
    </row>
    <row r="58" spans="1:10" ht="25.5" x14ac:dyDescent="0.2">
      <c r="A58" s="38" t="s">
        <v>148</v>
      </c>
      <c r="B58" s="251" t="s">
        <v>387</v>
      </c>
      <c r="C58" s="30">
        <v>234972</v>
      </c>
      <c r="D58" s="30">
        <v>618025</v>
      </c>
      <c r="E58" s="33">
        <v>0.38</v>
      </c>
      <c r="F58" s="33">
        <v>0.16</v>
      </c>
      <c r="G58" s="33">
        <v>0.25</v>
      </c>
      <c r="H58" s="33">
        <v>0.37</v>
      </c>
      <c r="I58" s="33">
        <v>0.46</v>
      </c>
      <c r="J58" s="33">
        <v>0.54</v>
      </c>
    </row>
    <row r="59" spans="1:10" ht="25.5" x14ac:dyDescent="0.2">
      <c r="A59" s="38" t="s">
        <v>164</v>
      </c>
      <c r="B59" s="251" t="s">
        <v>388</v>
      </c>
      <c r="C59" s="30">
        <v>383926</v>
      </c>
      <c r="D59" s="30">
        <v>1616191</v>
      </c>
      <c r="E59" s="33">
        <v>0.24</v>
      </c>
      <c r="F59" s="33">
        <v>0.05</v>
      </c>
      <c r="G59" s="33">
        <v>0.1</v>
      </c>
      <c r="H59" s="33">
        <v>0.19</v>
      </c>
      <c r="I59" s="33">
        <v>0.32</v>
      </c>
      <c r="J59" s="33">
        <v>0.43</v>
      </c>
    </row>
    <row r="60" spans="1:10" ht="25.5" x14ac:dyDescent="0.2">
      <c r="A60" s="38" t="s">
        <v>156</v>
      </c>
      <c r="B60" s="251">
        <v>405</v>
      </c>
      <c r="C60" s="30">
        <v>711280</v>
      </c>
      <c r="D60" s="30">
        <v>2114095</v>
      </c>
      <c r="E60" s="33">
        <v>0.34</v>
      </c>
      <c r="F60" s="33">
        <v>0.19</v>
      </c>
      <c r="G60" s="33">
        <v>0.25</v>
      </c>
      <c r="H60" s="33">
        <v>0.33</v>
      </c>
      <c r="I60" s="33">
        <v>0.41</v>
      </c>
      <c r="J60" s="33">
        <v>0.49</v>
      </c>
    </row>
    <row r="61" spans="1:10" x14ac:dyDescent="0.2">
      <c r="A61" s="23" t="s">
        <v>42</v>
      </c>
      <c r="B61" s="251">
        <v>23</v>
      </c>
      <c r="C61" s="30">
        <v>20859</v>
      </c>
      <c r="D61" s="30">
        <v>64005</v>
      </c>
      <c r="E61" s="33">
        <v>0.33</v>
      </c>
      <c r="F61" s="33">
        <v>0.1</v>
      </c>
      <c r="G61" s="33">
        <v>0.2</v>
      </c>
      <c r="H61" s="33">
        <v>0.33</v>
      </c>
      <c r="I61" s="33">
        <v>0.39</v>
      </c>
      <c r="J61" s="33">
        <v>0.42</v>
      </c>
    </row>
    <row r="62" spans="1:10" x14ac:dyDescent="0.2">
      <c r="A62" s="23" t="s">
        <v>44</v>
      </c>
      <c r="B62" s="251">
        <v>76</v>
      </c>
      <c r="C62" s="30">
        <v>98026</v>
      </c>
      <c r="D62" s="30">
        <v>323269</v>
      </c>
      <c r="E62" s="33">
        <v>0.3</v>
      </c>
      <c r="F62" s="33">
        <v>0.16</v>
      </c>
      <c r="G62" s="33">
        <v>0.24</v>
      </c>
      <c r="H62" s="33">
        <v>0.3</v>
      </c>
      <c r="I62" s="33">
        <v>0.39</v>
      </c>
      <c r="J62" s="33">
        <v>0.45</v>
      </c>
    </row>
    <row r="63" spans="1:10" x14ac:dyDescent="0.2">
      <c r="A63" s="23" t="s">
        <v>36</v>
      </c>
      <c r="B63" s="251">
        <v>20</v>
      </c>
      <c r="C63" s="30">
        <v>36187</v>
      </c>
      <c r="D63" s="30">
        <v>86054</v>
      </c>
      <c r="E63" s="33">
        <v>0.42</v>
      </c>
      <c r="F63" s="33">
        <v>0.25</v>
      </c>
      <c r="G63" s="33">
        <v>0.34</v>
      </c>
      <c r="H63" s="33">
        <v>0.41</v>
      </c>
      <c r="I63" s="33">
        <v>0.5</v>
      </c>
      <c r="J63" s="33">
        <v>0.54</v>
      </c>
    </row>
    <row r="64" spans="1:10" x14ac:dyDescent="0.2">
      <c r="A64" s="23" t="s">
        <v>138</v>
      </c>
      <c r="B64" s="251">
        <v>16</v>
      </c>
      <c r="C64" s="30">
        <v>6634</v>
      </c>
      <c r="D64" s="30">
        <v>21470</v>
      </c>
      <c r="E64" s="33">
        <v>0.31</v>
      </c>
      <c r="F64" s="33"/>
      <c r="G64" s="33"/>
      <c r="H64" s="33"/>
      <c r="I64" s="33"/>
      <c r="J64" s="33"/>
    </row>
    <row r="65" spans="1:10" x14ac:dyDescent="0.2">
      <c r="A65" s="23" t="s">
        <v>125</v>
      </c>
      <c r="B65" s="251" t="s">
        <v>389</v>
      </c>
      <c r="C65" s="30">
        <v>147441</v>
      </c>
      <c r="D65" s="30">
        <v>400413</v>
      </c>
      <c r="E65" s="33">
        <v>0.37</v>
      </c>
      <c r="F65" s="33">
        <v>0.12</v>
      </c>
      <c r="G65" s="33">
        <v>0.19</v>
      </c>
      <c r="H65" s="33">
        <v>0.3</v>
      </c>
      <c r="I65" s="33">
        <v>0.42</v>
      </c>
      <c r="J65" s="33">
        <v>0.48</v>
      </c>
    </row>
    <row r="66" spans="1:10" x14ac:dyDescent="0.2">
      <c r="A66" s="23" t="s">
        <v>154</v>
      </c>
      <c r="B66" s="251" t="s">
        <v>344</v>
      </c>
      <c r="C66" s="30">
        <v>2328</v>
      </c>
      <c r="D66" s="30">
        <v>8039</v>
      </c>
      <c r="E66" s="33">
        <v>0.28999999999999998</v>
      </c>
      <c r="F66" s="33"/>
      <c r="G66" s="33"/>
      <c r="H66" s="33"/>
      <c r="I66" s="33"/>
      <c r="J66" s="33"/>
    </row>
    <row r="67" spans="1:10" x14ac:dyDescent="0.2">
      <c r="A67" s="23" t="s">
        <v>48</v>
      </c>
      <c r="B67" s="251">
        <v>7</v>
      </c>
      <c r="C67" s="30">
        <v>6037</v>
      </c>
      <c r="D67" s="30">
        <v>22926</v>
      </c>
      <c r="E67" s="33">
        <v>0.26</v>
      </c>
      <c r="F67" s="33"/>
      <c r="G67" s="33"/>
      <c r="H67" s="33"/>
      <c r="I67" s="33"/>
      <c r="J67" s="33"/>
    </row>
    <row r="68" spans="1:10" ht="25.5" x14ac:dyDescent="0.2">
      <c r="A68" s="38" t="s">
        <v>150</v>
      </c>
      <c r="B68" s="251">
        <v>81</v>
      </c>
      <c r="C68" s="30">
        <v>127251</v>
      </c>
      <c r="D68" s="30">
        <v>320792</v>
      </c>
      <c r="E68" s="33">
        <v>0.4</v>
      </c>
      <c r="F68" s="33">
        <v>0.23</v>
      </c>
      <c r="G68" s="33">
        <v>0.28999999999999998</v>
      </c>
      <c r="H68" s="33">
        <v>0.4</v>
      </c>
      <c r="I68" s="33">
        <v>0.48</v>
      </c>
      <c r="J68" s="33">
        <v>0.53</v>
      </c>
    </row>
    <row r="69" spans="1:10" ht="25.5" x14ac:dyDescent="0.2">
      <c r="A69" s="38" t="s">
        <v>151</v>
      </c>
      <c r="B69" s="251" t="s">
        <v>390</v>
      </c>
      <c r="C69" s="30">
        <v>96388</v>
      </c>
      <c r="D69" s="30">
        <v>281455</v>
      </c>
      <c r="E69" s="33">
        <v>0.34</v>
      </c>
      <c r="F69" s="33">
        <v>0.15</v>
      </c>
      <c r="G69" s="33">
        <v>0.22</v>
      </c>
      <c r="H69" s="33">
        <v>0.32</v>
      </c>
      <c r="I69" s="33">
        <v>0.41</v>
      </c>
      <c r="J69" s="33">
        <v>0.47</v>
      </c>
    </row>
    <row r="70" spans="1:10" x14ac:dyDescent="0.2">
      <c r="A70" s="23" t="s">
        <v>128</v>
      </c>
      <c r="B70" s="251" t="s">
        <v>391</v>
      </c>
      <c r="C70" s="30">
        <v>190785</v>
      </c>
      <c r="D70" s="30">
        <v>606801</v>
      </c>
      <c r="E70" s="33">
        <v>0.31</v>
      </c>
      <c r="F70" s="33">
        <v>0.15</v>
      </c>
      <c r="G70" s="33">
        <v>0.2</v>
      </c>
      <c r="H70" s="33">
        <v>0.28999999999999998</v>
      </c>
      <c r="I70" s="33">
        <v>0.39</v>
      </c>
      <c r="J70" s="33">
        <v>0.49</v>
      </c>
    </row>
    <row r="71" spans="1:10" x14ac:dyDescent="0.2">
      <c r="A71" s="23" t="s">
        <v>51</v>
      </c>
      <c r="B71" s="251">
        <v>75</v>
      </c>
      <c r="C71" s="30">
        <v>141314</v>
      </c>
      <c r="D71" s="30">
        <v>301607</v>
      </c>
      <c r="E71" s="33">
        <v>0.47</v>
      </c>
      <c r="F71" s="33">
        <v>0.34</v>
      </c>
      <c r="G71" s="33">
        <v>0.41</v>
      </c>
      <c r="H71" s="33">
        <v>0.47</v>
      </c>
      <c r="I71" s="33">
        <v>0.53</v>
      </c>
      <c r="J71" s="33">
        <v>0.63</v>
      </c>
    </row>
    <row r="72" spans="1:10" x14ac:dyDescent="0.2">
      <c r="A72" s="23"/>
      <c r="B72" s="251"/>
      <c r="C72" s="30"/>
      <c r="D72" s="30"/>
      <c r="E72" s="33"/>
      <c r="F72" s="33"/>
      <c r="G72" s="33"/>
      <c r="H72" s="33"/>
      <c r="I72" s="33"/>
      <c r="J72" s="33"/>
    </row>
    <row r="73" spans="1:10" x14ac:dyDescent="0.2">
      <c r="A73" s="39" t="s">
        <v>199</v>
      </c>
      <c r="B73" s="251"/>
      <c r="C73" s="30"/>
      <c r="D73" s="30"/>
      <c r="E73" s="33"/>
      <c r="F73" s="33"/>
      <c r="G73" s="33"/>
      <c r="H73" s="33"/>
      <c r="I73" s="33"/>
      <c r="J73" s="33"/>
    </row>
    <row r="74" spans="1:10" x14ac:dyDescent="0.2">
      <c r="A74" s="23" t="s">
        <v>194</v>
      </c>
      <c r="B74" s="251">
        <v>5</v>
      </c>
      <c r="C74" s="30">
        <v>1951</v>
      </c>
      <c r="D74" s="30">
        <v>22808</v>
      </c>
      <c r="E74" s="33">
        <v>0.09</v>
      </c>
      <c r="F74" s="33"/>
      <c r="G74" s="33"/>
      <c r="H74" s="33"/>
      <c r="I74" s="33"/>
      <c r="J74" s="33"/>
    </row>
    <row r="75" spans="1:10" x14ac:dyDescent="0.2">
      <c r="A75" s="23"/>
      <c r="B75" s="251"/>
      <c r="C75" s="30"/>
      <c r="D75" s="30"/>
      <c r="E75" s="33"/>
      <c r="F75" s="33"/>
      <c r="G75" s="33"/>
      <c r="H75" s="33"/>
      <c r="I75" s="33"/>
      <c r="J75" s="33"/>
    </row>
    <row r="76" spans="1:10" x14ac:dyDescent="0.2">
      <c r="A76" s="39" t="s">
        <v>143</v>
      </c>
      <c r="B76" s="251"/>
      <c r="C76" s="30"/>
      <c r="D76" s="30"/>
      <c r="E76" s="33"/>
      <c r="F76" s="33"/>
      <c r="G76" s="33"/>
      <c r="H76" s="33"/>
      <c r="I76" s="33"/>
      <c r="J76" s="33"/>
    </row>
    <row r="77" spans="1:10" x14ac:dyDescent="0.2">
      <c r="A77" s="23" t="s">
        <v>130</v>
      </c>
      <c r="B77" s="251" t="s">
        <v>392</v>
      </c>
      <c r="C77" s="30">
        <v>42462</v>
      </c>
      <c r="D77" s="30">
        <v>437346</v>
      </c>
      <c r="E77" s="33">
        <v>0.1</v>
      </c>
      <c r="F77" s="33">
        <v>0.01</v>
      </c>
      <c r="G77" s="33">
        <v>0.03</v>
      </c>
      <c r="H77" s="33">
        <v>0.06</v>
      </c>
      <c r="I77" s="33">
        <v>0.13</v>
      </c>
      <c r="J77" s="33">
        <v>0.24</v>
      </c>
    </row>
    <row r="78" spans="1:10" x14ac:dyDescent="0.2">
      <c r="A78" s="23" t="s">
        <v>145</v>
      </c>
      <c r="B78" s="251">
        <v>5</v>
      </c>
      <c r="C78" s="30">
        <v>5813</v>
      </c>
      <c r="D78" s="30">
        <v>19832</v>
      </c>
      <c r="E78" s="33">
        <v>0.28999999999999998</v>
      </c>
      <c r="F78" s="33"/>
      <c r="G78" s="33"/>
      <c r="H78" s="33"/>
      <c r="I78" s="33"/>
      <c r="J78" s="33"/>
    </row>
    <row r="79" spans="1:10" x14ac:dyDescent="0.2">
      <c r="A79" s="23" t="s">
        <v>144</v>
      </c>
      <c r="B79" s="251" t="s">
        <v>393</v>
      </c>
      <c r="C79" s="30">
        <v>119</v>
      </c>
      <c r="D79" s="30">
        <v>4073</v>
      </c>
      <c r="E79" s="33">
        <v>0.03</v>
      </c>
      <c r="F79" s="33"/>
      <c r="G79" s="33"/>
      <c r="H79" s="33"/>
      <c r="I79" s="33"/>
      <c r="J79" s="33"/>
    </row>
    <row r="80" spans="1:10" x14ac:dyDescent="0.2">
      <c r="A80" s="23"/>
      <c r="B80" s="251"/>
      <c r="C80" s="30"/>
      <c r="D80" s="30"/>
      <c r="E80" s="33"/>
      <c r="F80" s="33"/>
      <c r="G80" s="33"/>
      <c r="H80" s="33"/>
      <c r="I80" s="33"/>
      <c r="J80" s="33"/>
    </row>
    <row r="81" spans="1:10" x14ac:dyDescent="0.2">
      <c r="A81" s="39" t="s">
        <v>55</v>
      </c>
      <c r="B81" s="251"/>
      <c r="C81" s="30"/>
      <c r="D81" s="30"/>
      <c r="E81" s="33"/>
      <c r="F81" s="33"/>
      <c r="G81" s="33"/>
      <c r="H81" s="33"/>
      <c r="I81" s="33"/>
      <c r="J81" s="33"/>
    </row>
    <row r="82" spans="1:10" x14ac:dyDescent="0.2">
      <c r="A82" s="23" t="s">
        <v>71</v>
      </c>
      <c r="B82" s="251">
        <v>39</v>
      </c>
      <c r="C82" s="30">
        <v>6472</v>
      </c>
      <c r="D82" s="30">
        <v>209363</v>
      </c>
      <c r="E82" s="33">
        <v>0.03</v>
      </c>
      <c r="F82" s="33">
        <v>0</v>
      </c>
      <c r="G82" s="33">
        <v>0</v>
      </c>
      <c r="H82" s="33">
        <v>0.02</v>
      </c>
      <c r="I82" s="33">
        <v>0.04</v>
      </c>
      <c r="J82" s="33">
        <v>7.0000000000000007E-2</v>
      </c>
    </row>
    <row r="83" spans="1:10" x14ac:dyDescent="0.2">
      <c r="A83" s="23" t="s">
        <v>153</v>
      </c>
      <c r="B83" s="251">
        <v>64</v>
      </c>
      <c r="C83" s="30">
        <v>25731</v>
      </c>
      <c r="D83" s="30">
        <v>378747</v>
      </c>
      <c r="E83" s="33">
        <v>7.0000000000000007E-2</v>
      </c>
      <c r="F83" s="33">
        <v>0</v>
      </c>
      <c r="G83" s="33">
        <v>0.01</v>
      </c>
      <c r="H83" s="33">
        <v>0.02</v>
      </c>
      <c r="I83" s="33">
        <v>0.05</v>
      </c>
      <c r="J83" s="33">
        <v>0.13</v>
      </c>
    </row>
    <row r="84" spans="1:10" x14ac:dyDescent="0.2">
      <c r="A84" s="23" t="s">
        <v>138</v>
      </c>
      <c r="B84" s="251">
        <v>6</v>
      </c>
      <c r="C84" s="30">
        <v>2026</v>
      </c>
      <c r="D84" s="30">
        <v>25314</v>
      </c>
      <c r="E84" s="33">
        <v>0.08</v>
      </c>
      <c r="F84" s="33"/>
      <c r="G84" s="33"/>
      <c r="H84" s="33"/>
      <c r="I84" s="33"/>
      <c r="J84" s="33"/>
    </row>
    <row r="85" spans="1:10" x14ac:dyDescent="0.2">
      <c r="A85" s="23" t="s">
        <v>125</v>
      </c>
      <c r="B85" s="251">
        <v>11</v>
      </c>
      <c r="C85" s="30">
        <v>3146</v>
      </c>
      <c r="D85" s="30">
        <v>62702</v>
      </c>
      <c r="E85" s="33">
        <v>0.05</v>
      </c>
      <c r="F85" s="33"/>
      <c r="G85" s="33"/>
      <c r="H85" s="33"/>
      <c r="I85" s="33"/>
      <c r="J85" s="33"/>
    </row>
    <row r="86" spans="1:10" x14ac:dyDescent="0.2">
      <c r="A86" s="23" t="s">
        <v>82</v>
      </c>
      <c r="B86" s="251">
        <v>9</v>
      </c>
      <c r="C86" s="30">
        <v>7241</v>
      </c>
      <c r="D86" s="30">
        <v>51428</v>
      </c>
      <c r="E86" s="33">
        <v>0.14000000000000001</v>
      </c>
      <c r="F86" s="33"/>
      <c r="G86" s="33"/>
      <c r="H86" s="33"/>
      <c r="I86" s="33"/>
      <c r="J86" s="33"/>
    </row>
    <row r="87" spans="1:10" x14ac:dyDescent="0.2">
      <c r="A87" s="23" t="s">
        <v>10</v>
      </c>
      <c r="B87" s="251">
        <v>8</v>
      </c>
      <c r="C87" s="30">
        <v>107</v>
      </c>
      <c r="D87" s="30">
        <v>15644</v>
      </c>
      <c r="E87" s="33">
        <v>0.01</v>
      </c>
      <c r="F87" s="33"/>
      <c r="G87" s="33"/>
      <c r="H87" s="33"/>
      <c r="I87" s="33"/>
      <c r="J87" s="33"/>
    </row>
    <row r="88" spans="1:10" x14ac:dyDescent="0.2">
      <c r="A88" s="23" t="s">
        <v>89</v>
      </c>
      <c r="B88" s="251">
        <v>10</v>
      </c>
      <c r="C88" s="30">
        <v>1770</v>
      </c>
      <c r="D88" s="30">
        <v>42097</v>
      </c>
      <c r="E88" s="33">
        <v>0.04</v>
      </c>
      <c r="F88" s="33"/>
      <c r="G88" s="33"/>
      <c r="H88" s="33"/>
      <c r="I88" s="33"/>
      <c r="J88" s="33"/>
    </row>
    <row r="89" spans="1:10" x14ac:dyDescent="0.2">
      <c r="A89" s="23"/>
      <c r="B89" s="251"/>
      <c r="C89" s="30"/>
      <c r="D89" s="30"/>
      <c r="E89" s="33"/>
      <c r="F89" s="33"/>
      <c r="G89" s="33"/>
      <c r="H89" s="33"/>
      <c r="I89" s="33"/>
      <c r="J89" s="33"/>
    </row>
    <row r="90" spans="1:10" x14ac:dyDescent="0.2">
      <c r="A90" s="64" t="s">
        <v>408</v>
      </c>
      <c r="B90" s="65"/>
      <c r="C90" s="65"/>
      <c r="D90" s="65"/>
      <c r="E90" s="78"/>
      <c r="F90" s="78"/>
      <c r="G90" s="78"/>
      <c r="H90" s="78"/>
      <c r="I90" s="78"/>
      <c r="J90" s="78"/>
    </row>
    <row r="91" spans="1:10" ht="14.25" x14ac:dyDescent="0.2">
      <c r="A91" s="23" t="s">
        <v>553</v>
      </c>
      <c r="B91" s="251" t="s">
        <v>411</v>
      </c>
      <c r="C91" s="23">
        <v>2964</v>
      </c>
      <c r="D91" s="23">
        <v>30983</v>
      </c>
      <c r="E91" s="33">
        <v>0.1</v>
      </c>
      <c r="F91" s="23">
        <v>0.01</v>
      </c>
      <c r="G91" s="23">
        <v>0.04</v>
      </c>
      <c r="H91" s="23">
        <v>7.0000000000000007E-2</v>
      </c>
      <c r="I91" s="23">
        <v>0.12</v>
      </c>
      <c r="J91" s="23">
        <v>0.16</v>
      </c>
    </row>
    <row r="92" spans="1:10" ht="14.25" x14ac:dyDescent="0.2">
      <c r="A92" s="23" t="s">
        <v>554</v>
      </c>
      <c r="B92" s="251" t="s">
        <v>412</v>
      </c>
      <c r="C92" s="23">
        <v>2660</v>
      </c>
      <c r="D92" s="23">
        <v>12632</v>
      </c>
      <c r="E92" s="23">
        <v>0.21</v>
      </c>
      <c r="F92" s="23"/>
      <c r="G92" s="23"/>
      <c r="H92" s="23"/>
      <c r="I92" s="23"/>
      <c r="J92" s="23"/>
    </row>
    <row r="93" spans="1:10" x14ac:dyDescent="0.2">
      <c r="A93" s="23"/>
      <c r="B93" s="251"/>
      <c r="C93" s="23"/>
      <c r="D93" s="23"/>
      <c r="E93" s="23"/>
      <c r="F93" s="23"/>
      <c r="G93" s="23"/>
      <c r="H93" s="23"/>
      <c r="I93" s="23"/>
      <c r="J93" s="23"/>
    </row>
    <row r="94" spans="1:10" s="23" customFormat="1" ht="14.25" x14ac:dyDescent="0.2">
      <c r="A94" s="64" t="s">
        <v>308</v>
      </c>
      <c r="B94" s="65"/>
      <c r="C94" s="65"/>
      <c r="D94" s="65"/>
      <c r="E94" s="78"/>
      <c r="F94" s="78"/>
      <c r="G94" s="78"/>
      <c r="H94" s="78"/>
      <c r="I94" s="78"/>
      <c r="J94" s="78"/>
    </row>
    <row r="95" spans="1:10" s="23" customFormat="1" x14ac:dyDescent="0.2">
      <c r="A95" s="37" t="s">
        <v>183</v>
      </c>
      <c r="B95" s="258" t="s">
        <v>384</v>
      </c>
      <c r="C95" s="24">
        <v>12544</v>
      </c>
      <c r="D95" s="24">
        <v>41665</v>
      </c>
      <c r="E95" s="32">
        <v>0.3</v>
      </c>
      <c r="F95" s="32"/>
      <c r="G95" s="32"/>
      <c r="H95" s="32"/>
      <c r="I95" s="32"/>
      <c r="J95" s="32"/>
    </row>
    <row r="96" spans="1:10" x14ac:dyDescent="0.2">
      <c r="A96" s="98" t="s">
        <v>184</v>
      </c>
      <c r="B96" s="247">
        <v>195</v>
      </c>
      <c r="C96" s="99">
        <v>316632</v>
      </c>
      <c r="D96" s="99">
        <v>1474536</v>
      </c>
      <c r="E96" s="101">
        <v>0.21</v>
      </c>
      <c r="F96" s="101">
        <v>7.0000000000000007E-2</v>
      </c>
      <c r="G96" s="101">
        <v>0.12</v>
      </c>
      <c r="H96" s="101">
        <v>0.19</v>
      </c>
      <c r="I96" s="101">
        <v>0.28999999999999998</v>
      </c>
      <c r="J96" s="101">
        <v>0.39</v>
      </c>
    </row>
    <row r="97" spans="1:11" x14ac:dyDescent="0.2">
      <c r="A97" s="23"/>
      <c r="B97" s="28"/>
      <c r="C97" s="30"/>
      <c r="D97" s="30"/>
      <c r="E97" s="27"/>
      <c r="F97" s="27"/>
      <c r="G97" s="27"/>
      <c r="H97" s="27"/>
      <c r="I97" s="27"/>
      <c r="J97" s="27"/>
    </row>
    <row r="98" spans="1:11" x14ac:dyDescent="0.2">
      <c r="A98" s="41" t="s">
        <v>165</v>
      </c>
      <c r="B98" s="28"/>
      <c r="C98" s="30"/>
      <c r="D98" s="30"/>
      <c r="E98" s="27"/>
      <c r="F98" s="27"/>
      <c r="G98" s="27"/>
      <c r="H98" s="27"/>
      <c r="I98" s="27"/>
      <c r="J98" s="27"/>
    </row>
    <row r="99" spans="1:11" x14ac:dyDescent="0.2">
      <c r="A99" s="23"/>
      <c r="B99" s="28"/>
      <c r="C99" s="30"/>
      <c r="D99" s="30"/>
      <c r="E99" s="27"/>
      <c r="F99" s="27"/>
      <c r="G99" s="27"/>
      <c r="H99" s="27"/>
      <c r="I99" s="27"/>
      <c r="J99" s="27"/>
    </row>
    <row r="100" spans="1:11" x14ac:dyDescent="0.2">
      <c r="A100" s="304" t="s">
        <v>110</v>
      </c>
      <c r="B100" s="304"/>
      <c r="C100" s="304"/>
      <c r="D100" s="304"/>
      <c r="E100" s="311" t="s">
        <v>556</v>
      </c>
      <c r="F100" s="311"/>
      <c r="G100" s="311"/>
      <c r="H100" s="311"/>
      <c r="I100" s="311"/>
      <c r="J100" s="311"/>
    </row>
    <row r="101" spans="1:11" x14ac:dyDescent="0.2">
      <c r="A101" s="304"/>
      <c r="B101" s="304"/>
      <c r="C101" s="304"/>
      <c r="D101" s="304"/>
      <c r="E101" s="311"/>
      <c r="F101" s="311"/>
      <c r="G101" s="311"/>
      <c r="H101" s="311"/>
      <c r="I101" s="311"/>
      <c r="J101" s="311"/>
    </row>
    <row r="102" spans="1:11" x14ac:dyDescent="0.2">
      <c r="A102" s="23"/>
      <c r="B102" s="28"/>
      <c r="C102" s="30"/>
      <c r="D102" s="30"/>
      <c r="E102" s="27"/>
      <c r="F102" s="27"/>
      <c r="G102" s="27"/>
      <c r="H102" s="27"/>
      <c r="I102" s="27"/>
      <c r="J102" s="27"/>
    </row>
    <row r="103" spans="1:11" ht="41.25" customHeight="1" x14ac:dyDescent="0.2">
      <c r="A103" s="296" t="s">
        <v>309</v>
      </c>
      <c r="B103" s="297"/>
      <c r="C103" s="297"/>
      <c r="D103" s="297"/>
      <c r="E103" s="297"/>
      <c r="F103" s="297"/>
      <c r="G103" s="297"/>
      <c r="H103" s="297"/>
      <c r="I103" s="297"/>
      <c r="J103" s="297"/>
    </row>
    <row r="104" spans="1:11" ht="14.25" x14ac:dyDescent="0.2">
      <c r="A104" s="295" t="s">
        <v>567</v>
      </c>
      <c r="B104" s="295"/>
      <c r="C104" s="295"/>
      <c r="D104" s="295"/>
      <c r="E104" s="295"/>
      <c r="F104" s="295"/>
      <c r="G104" s="295"/>
      <c r="H104" s="295"/>
      <c r="I104" s="295"/>
      <c r="J104" s="295"/>
      <c r="K104" s="23"/>
    </row>
    <row r="105" spans="1:11" ht="14.25" x14ac:dyDescent="0.2">
      <c r="A105" s="295" t="s">
        <v>570</v>
      </c>
      <c r="B105" s="295"/>
      <c r="C105" s="295"/>
      <c r="D105" s="295"/>
      <c r="E105" s="295"/>
      <c r="F105" s="295"/>
      <c r="G105" s="295"/>
      <c r="H105" s="295"/>
      <c r="I105" s="295"/>
      <c r="J105" s="295"/>
      <c r="K105" s="23"/>
    </row>
    <row r="106" spans="1:11" ht="14.25" x14ac:dyDescent="0.2">
      <c r="A106" s="23" t="s">
        <v>555</v>
      </c>
    </row>
    <row r="108" spans="1:11" ht="13.5" x14ac:dyDescent="0.25">
      <c r="A108" s="268" t="s">
        <v>581</v>
      </c>
    </row>
  </sheetData>
  <mergeCells count="10">
    <mergeCell ref="A104:J104"/>
    <mergeCell ref="A105:J105"/>
    <mergeCell ref="A103:J103"/>
    <mergeCell ref="A1:J1"/>
    <mergeCell ref="A2:E2"/>
    <mergeCell ref="F2:J2"/>
    <mergeCell ref="A100:D101"/>
    <mergeCell ref="E100:J101"/>
    <mergeCell ref="F50:J50"/>
    <mergeCell ref="A50:E50"/>
  </mergeCells>
  <pageMargins left="0.7" right="0.7" top="0.75" bottom="0.75" header="0.3" footer="0.3"/>
  <pageSetup scale="78" orientation="portrait" r:id="rId1"/>
  <rowBreaks count="1" manualBreakCount="1"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22" zoomScaleNormal="100" workbookViewId="0">
      <selection activeCell="A27" sqref="A27"/>
    </sheetView>
  </sheetViews>
  <sheetFormatPr defaultRowHeight="12.75" x14ac:dyDescent="0.2"/>
  <cols>
    <col min="1" max="1" width="20.7109375" style="23" bestFit="1" customWidth="1"/>
    <col min="2" max="2" width="10.85546875" style="23" customWidth="1"/>
    <col min="3" max="3" width="9.42578125" style="23" customWidth="1"/>
    <col min="4" max="5" width="9.140625" style="23"/>
    <col min="6" max="7" width="8.5703125" style="23" customWidth="1"/>
    <col min="8" max="8" width="9.140625" style="23"/>
    <col min="9" max="10" width="8.5703125" style="23" customWidth="1"/>
    <col min="11" max="16384" width="9.140625" style="23"/>
  </cols>
  <sheetData>
    <row r="1" spans="1:10" ht="29.25" customHeight="1" thickBot="1" x14ac:dyDescent="0.25">
      <c r="A1" s="307" t="s">
        <v>208</v>
      </c>
      <c r="B1" s="308"/>
      <c r="C1" s="308"/>
      <c r="D1" s="308"/>
      <c r="E1" s="308"/>
      <c r="F1" s="308"/>
      <c r="G1" s="308"/>
      <c r="H1" s="308"/>
      <c r="I1" s="308"/>
      <c r="J1" s="308"/>
    </row>
    <row r="2" spans="1:10" x14ac:dyDescent="0.2">
      <c r="A2" s="302" t="s">
        <v>111</v>
      </c>
      <c r="B2" s="303"/>
      <c r="C2" s="303"/>
      <c r="D2" s="303"/>
      <c r="E2" s="303"/>
      <c r="F2" s="318" t="s">
        <v>17</v>
      </c>
      <c r="G2" s="319"/>
      <c r="H2" s="319"/>
      <c r="I2" s="319"/>
      <c r="J2" s="319"/>
    </row>
    <row r="3" spans="1:10" ht="38.25" x14ac:dyDescent="0.2">
      <c r="A3" s="102" t="s">
        <v>112</v>
      </c>
      <c r="B3" s="103" t="s">
        <v>354</v>
      </c>
      <c r="C3" s="92" t="s">
        <v>21</v>
      </c>
      <c r="D3" s="92" t="s">
        <v>22</v>
      </c>
      <c r="E3" s="103" t="s">
        <v>23</v>
      </c>
      <c r="F3" s="108" t="s">
        <v>24</v>
      </c>
      <c r="G3" s="108" t="s">
        <v>25</v>
      </c>
      <c r="H3" s="108" t="s">
        <v>26</v>
      </c>
      <c r="I3" s="108" t="s">
        <v>27</v>
      </c>
      <c r="J3" s="108" t="s">
        <v>28</v>
      </c>
    </row>
    <row r="4" spans="1:10" x14ac:dyDescent="0.2">
      <c r="A4" s="37" t="s">
        <v>172</v>
      </c>
      <c r="B4" s="264" t="s">
        <v>238</v>
      </c>
      <c r="C4" s="37">
        <v>420</v>
      </c>
      <c r="D4" s="30">
        <v>185851</v>
      </c>
      <c r="E4" s="37">
        <v>2.2999999999999998</v>
      </c>
      <c r="F4" s="37">
        <v>0</v>
      </c>
      <c r="G4" s="37">
        <v>0</v>
      </c>
      <c r="H4" s="37">
        <v>1.5</v>
      </c>
      <c r="I4" s="37">
        <v>3.7</v>
      </c>
      <c r="J4" s="37">
        <v>7.5</v>
      </c>
    </row>
    <row r="5" spans="1:10" x14ac:dyDescent="0.2">
      <c r="A5" s="37" t="s">
        <v>113</v>
      </c>
      <c r="B5" s="264" t="s">
        <v>239</v>
      </c>
      <c r="C5" s="37">
        <v>256</v>
      </c>
      <c r="D5" s="30">
        <v>160230</v>
      </c>
      <c r="E5" s="37">
        <v>1.6</v>
      </c>
      <c r="F5" s="37">
        <v>0</v>
      </c>
      <c r="G5" s="37">
        <v>0</v>
      </c>
      <c r="H5" s="37">
        <v>0</v>
      </c>
      <c r="I5" s="37">
        <v>2.6</v>
      </c>
      <c r="J5" s="37">
        <v>4.5999999999999996</v>
      </c>
    </row>
    <row r="6" spans="1:10" x14ac:dyDescent="0.2">
      <c r="A6" s="38" t="s">
        <v>114</v>
      </c>
      <c r="B6" s="264" t="s">
        <v>240</v>
      </c>
      <c r="C6" s="37">
        <v>195</v>
      </c>
      <c r="D6" s="30">
        <v>172732</v>
      </c>
      <c r="E6" s="37">
        <v>1.1000000000000001</v>
      </c>
      <c r="F6" s="37">
        <v>0</v>
      </c>
      <c r="G6" s="37">
        <v>0</v>
      </c>
      <c r="H6" s="37">
        <v>0</v>
      </c>
      <c r="I6" s="37">
        <v>1.6</v>
      </c>
      <c r="J6" s="37">
        <v>3.9</v>
      </c>
    </row>
    <row r="7" spans="1:10" x14ac:dyDescent="0.2">
      <c r="A7" s="38" t="s">
        <v>115</v>
      </c>
      <c r="B7" s="264" t="s">
        <v>241</v>
      </c>
      <c r="C7" s="37">
        <v>104</v>
      </c>
      <c r="D7" s="30">
        <v>161361</v>
      </c>
      <c r="E7" s="37">
        <v>0.6</v>
      </c>
      <c r="F7" s="37">
        <v>0</v>
      </c>
      <c r="G7" s="37">
        <v>0</v>
      </c>
      <c r="H7" s="37">
        <v>0</v>
      </c>
      <c r="I7" s="37">
        <v>0</v>
      </c>
      <c r="J7" s="37">
        <v>2.2999999999999998</v>
      </c>
    </row>
    <row r="8" spans="1:10" x14ac:dyDescent="0.2">
      <c r="A8" s="109" t="s">
        <v>116</v>
      </c>
      <c r="B8" s="265" t="s">
        <v>242</v>
      </c>
      <c r="C8" s="110">
        <v>136</v>
      </c>
      <c r="D8" s="99">
        <v>176853</v>
      </c>
      <c r="E8" s="110">
        <v>0.8</v>
      </c>
      <c r="F8" s="110">
        <v>0</v>
      </c>
      <c r="G8" s="110">
        <v>0</v>
      </c>
      <c r="H8" s="110">
        <v>0</v>
      </c>
      <c r="I8" s="110">
        <v>0.3</v>
      </c>
      <c r="J8" s="100">
        <v>2</v>
      </c>
    </row>
    <row r="9" spans="1:10" x14ac:dyDescent="0.2">
      <c r="C9" s="30"/>
      <c r="D9" s="30"/>
    </row>
    <row r="10" spans="1:10" x14ac:dyDescent="0.2">
      <c r="C10" s="30"/>
      <c r="D10" s="30"/>
    </row>
    <row r="11" spans="1:10" x14ac:dyDescent="0.2">
      <c r="A11" s="289" t="s">
        <v>535</v>
      </c>
      <c r="B11" s="299"/>
      <c r="C11" s="299"/>
      <c r="D11" s="299"/>
      <c r="E11" s="299"/>
      <c r="F11" s="320" t="s">
        <v>17</v>
      </c>
      <c r="G11" s="321"/>
      <c r="H11" s="321"/>
      <c r="I11" s="321"/>
      <c r="J11" s="321"/>
    </row>
    <row r="12" spans="1:10" ht="38.25" x14ac:dyDescent="0.2">
      <c r="A12" s="102" t="s">
        <v>112</v>
      </c>
      <c r="B12" s="103" t="s">
        <v>354</v>
      </c>
      <c r="C12" s="92" t="s">
        <v>22</v>
      </c>
      <c r="D12" s="92" t="s">
        <v>96</v>
      </c>
      <c r="E12" s="103" t="s">
        <v>117</v>
      </c>
      <c r="F12" s="108" t="s">
        <v>24</v>
      </c>
      <c r="G12" s="108" t="s">
        <v>25</v>
      </c>
      <c r="H12" s="108" t="s">
        <v>26</v>
      </c>
      <c r="I12" s="108" t="s">
        <v>27</v>
      </c>
      <c r="J12" s="108" t="s">
        <v>28</v>
      </c>
    </row>
    <row r="13" spans="1:10" x14ac:dyDescent="0.2">
      <c r="A13" s="37" t="s">
        <v>172</v>
      </c>
      <c r="B13" s="266" t="s">
        <v>243</v>
      </c>
      <c r="C13" s="209">
        <v>185851</v>
      </c>
      <c r="D13" s="209">
        <v>455113</v>
      </c>
      <c r="E13" s="38">
        <v>0.41</v>
      </c>
      <c r="F13" s="38">
        <v>0.27</v>
      </c>
      <c r="G13" s="38">
        <v>0.33</v>
      </c>
      <c r="H13" s="38">
        <v>0.42</v>
      </c>
      <c r="I13" s="38">
        <v>0.55000000000000004</v>
      </c>
      <c r="J13" s="38">
        <v>0.67</v>
      </c>
    </row>
    <row r="14" spans="1:10" x14ac:dyDescent="0.2">
      <c r="A14" s="37" t="s">
        <v>113</v>
      </c>
      <c r="B14" s="266" t="s">
        <v>244</v>
      </c>
      <c r="C14" s="209">
        <v>160230</v>
      </c>
      <c r="D14" s="209">
        <v>457406</v>
      </c>
      <c r="E14" s="38">
        <v>0.35</v>
      </c>
      <c r="F14" s="38">
        <v>0.21</v>
      </c>
      <c r="G14" s="38">
        <v>0.27</v>
      </c>
      <c r="H14" s="38">
        <v>0.34</v>
      </c>
      <c r="I14" s="38">
        <v>0.46</v>
      </c>
      <c r="J14" s="229">
        <v>0.6</v>
      </c>
    </row>
    <row r="15" spans="1:10" x14ac:dyDescent="0.2">
      <c r="A15" s="38" t="s">
        <v>114</v>
      </c>
      <c r="B15" s="266" t="s">
        <v>245</v>
      </c>
      <c r="C15" s="209">
        <v>172732</v>
      </c>
      <c r="D15" s="209">
        <v>653953</v>
      </c>
      <c r="E15" s="38">
        <v>0.26</v>
      </c>
      <c r="F15" s="38">
        <v>0.13</v>
      </c>
      <c r="G15" s="38">
        <v>0.18</v>
      </c>
      <c r="H15" s="38">
        <v>0.24</v>
      </c>
      <c r="I15" s="38">
        <v>0.35</v>
      </c>
      <c r="J15" s="38">
        <v>0.49</v>
      </c>
    </row>
    <row r="16" spans="1:10" x14ac:dyDescent="0.2">
      <c r="A16" s="38" t="s">
        <v>115</v>
      </c>
      <c r="B16" s="266" t="s">
        <v>246</v>
      </c>
      <c r="C16" s="209">
        <v>161361</v>
      </c>
      <c r="D16" s="209">
        <v>908957</v>
      </c>
      <c r="E16" s="38">
        <v>0.18</v>
      </c>
      <c r="F16" s="38">
        <v>0.05</v>
      </c>
      <c r="G16" s="38">
        <v>0.08</v>
      </c>
      <c r="H16" s="38">
        <v>0.13</v>
      </c>
      <c r="I16" s="38">
        <v>0.22</v>
      </c>
      <c r="J16" s="38">
        <v>0.37</v>
      </c>
    </row>
    <row r="17" spans="1:10" x14ac:dyDescent="0.2">
      <c r="A17" s="109" t="s">
        <v>116</v>
      </c>
      <c r="B17" s="267" t="s">
        <v>247</v>
      </c>
      <c r="C17" s="210">
        <v>176853</v>
      </c>
      <c r="D17" s="210">
        <v>738196</v>
      </c>
      <c r="E17" s="109">
        <v>0.24</v>
      </c>
      <c r="F17" s="109">
        <v>0.06</v>
      </c>
      <c r="G17" s="109">
        <v>0.09</v>
      </c>
      <c r="H17" s="109">
        <v>0.15</v>
      </c>
      <c r="I17" s="109">
        <v>0.26</v>
      </c>
      <c r="J17" s="109">
        <v>0.42</v>
      </c>
    </row>
    <row r="18" spans="1:10" x14ac:dyDescent="0.2">
      <c r="A18" s="38"/>
      <c r="C18" s="30"/>
      <c r="D18" s="30"/>
      <c r="E18" s="33"/>
      <c r="F18" s="33"/>
      <c r="G18" s="33"/>
      <c r="H18" s="33"/>
      <c r="I18" s="33"/>
      <c r="J18" s="33"/>
    </row>
    <row r="19" spans="1:10" ht="17.25" customHeight="1" x14ac:dyDescent="0.2">
      <c r="A19" s="305" t="s">
        <v>203</v>
      </c>
      <c r="B19" s="305"/>
      <c r="C19" s="305"/>
      <c r="D19" s="305"/>
      <c r="E19" s="305"/>
      <c r="F19" s="305"/>
      <c r="G19" s="305"/>
      <c r="H19" s="305"/>
      <c r="I19" s="305"/>
      <c r="J19" s="33"/>
    </row>
    <row r="20" spans="1:10" x14ac:dyDescent="0.2">
      <c r="C20" s="30"/>
      <c r="D20" s="30"/>
      <c r="E20" s="33"/>
      <c r="F20" s="33"/>
      <c r="G20" s="33"/>
      <c r="H20" s="33"/>
      <c r="I20" s="33"/>
      <c r="J20" s="33"/>
    </row>
    <row r="21" spans="1:10" x14ac:dyDescent="0.2">
      <c r="A21" s="304" t="s">
        <v>118</v>
      </c>
      <c r="B21" s="292"/>
      <c r="C21" s="292"/>
      <c r="D21" s="292"/>
      <c r="E21" s="315" t="s">
        <v>536</v>
      </c>
      <c r="F21" s="292"/>
      <c r="G21" s="292"/>
      <c r="H21" s="292"/>
      <c r="I21" s="292"/>
      <c r="J21" s="58"/>
    </row>
    <row r="22" spans="1:10" ht="15.75" customHeight="1" x14ac:dyDescent="0.2">
      <c r="A22" s="292"/>
      <c r="B22" s="292"/>
      <c r="C22" s="292"/>
      <c r="D22" s="292"/>
      <c r="E22" s="316"/>
      <c r="F22" s="316"/>
      <c r="G22" s="317"/>
      <c r="H22" s="316"/>
      <c r="I22" s="292"/>
      <c r="J22" s="58"/>
    </row>
    <row r="23" spans="1:10" x14ac:dyDescent="0.2">
      <c r="F23" s="34"/>
      <c r="G23" s="34"/>
      <c r="H23" s="34"/>
      <c r="I23" s="34"/>
      <c r="J23" s="34"/>
    </row>
    <row r="24" spans="1:10" x14ac:dyDescent="0.2">
      <c r="C24" s="30"/>
      <c r="D24" s="30"/>
    </row>
    <row r="25" spans="1:10" ht="42" customHeight="1" x14ac:dyDescent="0.2">
      <c r="A25" s="296" t="s">
        <v>309</v>
      </c>
      <c r="B25" s="297"/>
      <c r="C25" s="297"/>
      <c r="D25" s="297"/>
      <c r="E25" s="297"/>
      <c r="F25" s="297"/>
      <c r="G25" s="297"/>
      <c r="H25" s="297"/>
      <c r="I25" s="297"/>
      <c r="J25" s="297"/>
    </row>
    <row r="27" spans="1:10" ht="13.5" x14ac:dyDescent="0.25">
      <c r="A27" s="268" t="s">
        <v>581</v>
      </c>
    </row>
  </sheetData>
  <mergeCells count="9">
    <mergeCell ref="E21:I22"/>
    <mergeCell ref="A25:J25"/>
    <mergeCell ref="A1:J1"/>
    <mergeCell ref="A2:E2"/>
    <mergeCell ref="F2:J2"/>
    <mergeCell ref="A11:E11"/>
    <mergeCell ref="F11:J11"/>
    <mergeCell ref="A21:D22"/>
    <mergeCell ref="A19:I19"/>
  </mergeCells>
  <pageMargins left="0.7" right="0.7" top="0.75" bottom="0.75" header="0.3" footer="0.3"/>
  <pageSetup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22" zoomScaleNormal="100" workbookViewId="0">
      <selection activeCell="A27" sqref="A27"/>
    </sheetView>
  </sheetViews>
  <sheetFormatPr defaultRowHeight="12.75" x14ac:dyDescent="0.2"/>
  <cols>
    <col min="1" max="1" width="20.7109375" style="23" bestFit="1" customWidth="1"/>
    <col min="2" max="2" width="10.85546875" style="23" customWidth="1"/>
    <col min="3" max="5" width="9.140625" style="23"/>
    <col min="6" max="7" width="8.5703125" style="23" customWidth="1"/>
    <col min="8" max="8" width="9.140625" style="23"/>
    <col min="9" max="10" width="8.5703125" style="23" customWidth="1"/>
    <col min="11" max="16384" width="9.140625" style="23"/>
  </cols>
  <sheetData>
    <row r="1" spans="1:10" ht="31.5" customHeight="1" thickBot="1" x14ac:dyDescent="0.25">
      <c r="A1" s="307" t="s">
        <v>209</v>
      </c>
      <c r="B1" s="308"/>
      <c r="C1" s="308"/>
      <c r="D1" s="308"/>
      <c r="E1" s="308"/>
      <c r="F1" s="308"/>
      <c r="G1" s="308"/>
      <c r="H1" s="308"/>
      <c r="I1" s="308"/>
      <c r="J1" s="308"/>
    </row>
    <row r="2" spans="1:10" ht="14.25" customHeight="1" x14ac:dyDescent="0.2">
      <c r="A2" s="302" t="s">
        <v>111</v>
      </c>
      <c r="B2" s="303"/>
      <c r="C2" s="303"/>
      <c r="D2" s="303"/>
      <c r="E2" s="303"/>
      <c r="F2" s="318" t="s">
        <v>17</v>
      </c>
      <c r="G2" s="319"/>
      <c r="H2" s="319"/>
      <c r="I2" s="319"/>
      <c r="J2" s="319"/>
    </row>
    <row r="3" spans="1:10" ht="38.25" x14ac:dyDescent="0.2">
      <c r="A3" s="102" t="s">
        <v>112</v>
      </c>
      <c r="B3" s="103" t="s">
        <v>354</v>
      </c>
      <c r="C3" s="92" t="s">
        <v>21</v>
      </c>
      <c r="D3" s="92" t="s">
        <v>22</v>
      </c>
      <c r="E3" s="103" t="s">
        <v>23</v>
      </c>
      <c r="F3" s="108" t="s">
        <v>24</v>
      </c>
      <c r="G3" s="108" t="s">
        <v>25</v>
      </c>
      <c r="H3" s="108" t="s">
        <v>26</v>
      </c>
      <c r="I3" s="108" t="s">
        <v>27</v>
      </c>
      <c r="J3" s="108" t="s">
        <v>28</v>
      </c>
    </row>
    <row r="4" spans="1:10" x14ac:dyDescent="0.2">
      <c r="A4" s="37" t="s">
        <v>172</v>
      </c>
      <c r="B4" s="266" t="s">
        <v>248</v>
      </c>
      <c r="C4" s="38">
        <v>300</v>
      </c>
      <c r="D4" s="209">
        <v>118042</v>
      </c>
      <c r="E4" s="38">
        <v>2.5</v>
      </c>
      <c r="F4" s="38">
        <v>0</v>
      </c>
      <c r="G4" s="38">
        <v>0</v>
      </c>
      <c r="H4" s="38">
        <v>0</v>
      </c>
      <c r="I4" s="38">
        <v>4.9000000000000004</v>
      </c>
      <c r="J4" s="38">
        <v>10.1</v>
      </c>
    </row>
    <row r="5" spans="1:10" x14ac:dyDescent="0.2">
      <c r="A5" s="37" t="s">
        <v>113</v>
      </c>
      <c r="B5" s="266" t="s">
        <v>249</v>
      </c>
      <c r="C5" s="38">
        <v>197</v>
      </c>
      <c r="D5" s="209">
        <v>101014</v>
      </c>
      <c r="E5" s="230">
        <v>2</v>
      </c>
      <c r="F5" s="38">
        <v>0</v>
      </c>
      <c r="G5" s="38">
        <v>0</v>
      </c>
      <c r="H5" s="38">
        <v>0</v>
      </c>
      <c r="I5" s="38">
        <v>3.3</v>
      </c>
      <c r="J5" s="38">
        <v>7.8</v>
      </c>
    </row>
    <row r="6" spans="1:10" x14ac:dyDescent="0.2">
      <c r="A6" s="38" t="s">
        <v>114</v>
      </c>
      <c r="B6" s="266" t="s">
        <v>250</v>
      </c>
      <c r="C6" s="38">
        <v>115</v>
      </c>
      <c r="D6" s="209">
        <v>123617</v>
      </c>
      <c r="E6" s="38">
        <v>0.9</v>
      </c>
      <c r="F6" s="38">
        <v>0</v>
      </c>
      <c r="G6" s="38">
        <v>0</v>
      </c>
      <c r="H6" s="38">
        <v>0</v>
      </c>
      <c r="I6" s="38">
        <v>0</v>
      </c>
      <c r="J6" s="38">
        <v>3.4</v>
      </c>
    </row>
    <row r="7" spans="1:10" x14ac:dyDescent="0.2">
      <c r="A7" s="38" t="s">
        <v>115</v>
      </c>
      <c r="B7" s="266" t="s">
        <v>251</v>
      </c>
      <c r="C7" s="38">
        <v>67</v>
      </c>
      <c r="D7" s="209">
        <v>109035</v>
      </c>
      <c r="E7" s="38">
        <v>0.6</v>
      </c>
      <c r="F7" s="38">
        <v>0</v>
      </c>
      <c r="G7" s="38">
        <v>0</v>
      </c>
      <c r="H7" s="38">
        <v>0</v>
      </c>
      <c r="I7" s="38">
        <v>0</v>
      </c>
      <c r="J7" s="38">
        <v>1.9</v>
      </c>
    </row>
    <row r="8" spans="1:10" x14ac:dyDescent="0.2">
      <c r="A8" s="109" t="s">
        <v>116</v>
      </c>
      <c r="B8" s="267" t="s">
        <v>252</v>
      </c>
      <c r="C8" s="109">
        <v>68</v>
      </c>
      <c r="D8" s="210">
        <v>112147</v>
      </c>
      <c r="E8" s="109">
        <v>0.6</v>
      </c>
      <c r="F8" s="109">
        <v>0</v>
      </c>
      <c r="G8" s="109">
        <v>0</v>
      </c>
      <c r="H8" s="109">
        <v>0</v>
      </c>
      <c r="I8" s="109">
        <v>0</v>
      </c>
      <c r="J8" s="109">
        <v>1.4</v>
      </c>
    </row>
    <row r="9" spans="1:10" x14ac:dyDescent="0.2">
      <c r="C9" s="30"/>
      <c r="D9" s="30"/>
      <c r="E9" s="27"/>
      <c r="F9" s="27"/>
      <c r="G9" s="27"/>
      <c r="H9" s="27"/>
      <c r="I9" s="27"/>
      <c r="J9" s="27"/>
    </row>
    <row r="10" spans="1:10" x14ac:dyDescent="0.2">
      <c r="C10" s="30"/>
      <c r="D10" s="30"/>
    </row>
    <row r="11" spans="1:10" ht="15.75" customHeight="1" x14ac:dyDescent="0.2">
      <c r="A11" s="289" t="s">
        <v>537</v>
      </c>
      <c r="B11" s="299"/>
      <c r="C11" s="299"/>
      <c r="D11" s="299"/>
      <c r="E11" s="299"/>
      <c r="F11" s="320" t="s">
        <v>17</v>
      </c>
      <c r="G11" s="321"/>
      <c r="H11" s="321"/>
      <c r="I11" s="321"/>
      <c r="J11" s="321"/>
    </row>
    <row r="12" spans="1:10" ht="38.25" x14ac:dyDescent="0.2">
      <c r="A12" s="102" t="s">
        <v>112</v>
      </c>
      <c r="B12" s="103" t="s">
        <v>354</v>
      </c>
      <c r="C12" s="92" t="s">
        <v>22</v>
      </c>
      <c r="D12" s="92" t="s">
        <v>96</v>
      </c>
      <c r="E12" s="103" t="s">
        <v>23</v>
      </c>
      <c r="F12" s="108" t="s">
        <v>24</v>
      </c>
      <c r="G12" s="108" t="s">
        <v>25</v>
      </c>
      <c r="H12" s="108" t="s">
        <v>26</v>
      </c>
      <c r="I12" s="108" t="s">
        <v>27</v>
      </c>
      <c r="J12" s="108" t="s">
        <v>28</v>
      </c>
    </row>
    <row r="13" spans="1:10" x14ac:dyDescent="0.2">
      <c r="A13" s="37" t="s">
        <v>172</v>
      </c>
      <c r="B13" s="266" t="s">
        <v>253</v>
      </c>
      <c r="C13" s="209">
        <v>118042</v>
      </c>
      <c r="D13" s="209">
        <v>310004</v>
      </c>
      <c r="E13" s="38">
        <v>0.38</v>
      </c>
      <c r="F13" s="38">
        <v>0.23</v>
      </c>
      <c r="G13" s="38">
        <v>0.33</v>
      </c>
      <c r="H13" s="38">
        <v>0.45</v>
      </c>
      <c r="I13" s="38">
        <v>0.56999999999999995</v>
      </c>
      <c r="J13" s="38">
        <v>0.75</v>
      </c>
    </row>
    <row r="14" spans="1:10" x14ac:dyDescent="0.2">
      <c r="A14" s="37" t="s">
        <v>113</v>
      </c>
      <c r="B14" s="266" t="s">
        <v>254</v>
      </c>
      <c r="C14" s="209">
        <v>101014</v>
      </c>
      <c r="D14" s="209">
        <v>304330</v>
      </c>
      <c r="E14" s="38">
        <v>0.33</v>
      </c>
      <c r="F14" s="38">
        <v>0.19</v>
      </c>
      <c r="G14" s="38">
        <v>0.27</v>
      </c>
      <c r="H14" s="38">
        <v>0.36</v>
      </c>
      <c r="I14" s="38">
        <v>0.47</v>
      </c>
      <c r="J14" s="38">
        <v>0.61</v>
      </c>
    </row>
    <row r="15" spans="1:10" x14ac:dyDescent="0.2">
      <c r="A15" s="38" t="s">
        <v>114</v>
      </c>
      <c r="B15" s="266" t="s">
        <v>255</v>
      </c>
      <c r="C15" s="209">
        <v>123617</v>
      </c>
      <c r="D15" s="209">
        <v>484544</v>
      </c>
      <c r="E15" s="38">
        <v>0.26</v>
      </c>
      <c r="F15" s="38">
        <v>0.11</v>
      </c>
      <c r="G15" s="38">
        <v>0.17</v>
      </c>
      <c r="H15" s="38">
        <v>0.25</v>
      </c>
      <c r="I15" s="38">
        <v>0.35</v>
      </c>
      <c r="J15" s="38">
        <v>0.49</v>
      </c>
    </row>
    <row r="16" spans="1:10" x14ac:dyDescent="0.2">
      <c r="A16" s="38" t="s">
        <v>115</v>
      </c>
      <c r="B16" s="266" t="s">
        <v>256</v>
      </c>
      <c r="C16" s="209">
        <v>109035</v>
      </c>
      <c r="D16" s="209">
        <v>756073</v>
      </c>
      <c r="E16" s="38">
        <v>0.14000000000000001</v>
      </c>
      <c r="F16" s="38">
        <v>0.04</v>
      </c>
      <c r="G16" s="38">
        <v>0.06</v>
      </c>
      <c r="H16" s="229">
        <v>0.1</v>
      </c>
      <c r="I16" s="38">
        <v>0.17</v>
      </c>
      <c r="J16" s="38">
        <v>0.28000000000000003</v>
      </c>
    </row>
    <row r="17" spans="1:10" x14ac:dyDescent="0.2">
      <c r="A17" s="109" t="s">
        <v>116</v>
      </c>
      <c r="B17" s="267" t="s">
        <v>257</v>
      </c>
      <c r="C17" s="210">
        <v>112147</v>
      </c>
      <c r="D17" s="210">
        <v>614939</v>
      </c>
      <c r="E17" s="109">
        <v>0.18</v>
      </c>
      <c r="F17" s="109">
        <v>0.05</v>
      </c>
      <c r="G17" s="109">
        <v>7.0000000000000007E-2</v>
      </c>
      <c r="H17" s="109">
        <v>0.11</v>
      </c>
      <c r="I17" s="109">
        <v>0.19</v>
      </c>
      <c r="J17" s="109">
        <v>0.28999999999999998</v>
      </c>
    </row>
    <row r="18" spans="1:10" x14ac:dyDescent="0.2">
      <c r="C18" s="30"/>
      <c r="D18" s="30"/>
      <c r="E18" s="33"/>
      <c r="F18" s="33"/>
      <c r="G18" s="33"/>
      <c r="H18" s="33"/>
      <c r="I18" s="33"/>
      <c r="J18" s="33"/>
    </row>
    <row r="19" spans="1:10" ht="12.75" customHeight="1" x14ac:dyDescent="0.2">
      <c r="A19" s="305" t="s">
        <v>204</v>
      </c>
      <c r="B19" s="305"/>
      <c r="C19" s="305"/>
      <c r="D19" s="305"/>
      <c r="E19" s="305"/>
      <c r="F19" s="305"/>
      <c r="G19" s="305"/>
      <c r="H19" s="305"/>
      <c r="I19" s="305"/>
      <c r="J19" s="33"/>
    </row>
    <row r="20" spans="1:10" ht="15.75" customHeight="1" x14ac:dyDescent="0.2">
      <c r="C20" s="30"/>
      <c r="D20" s="30"/>
      <c r="E20" s="33"/>
      <c r="F20" s="33"/>
      <c r="G20" s="33"/>
      <c r="H20" s="33"/>
      <c r="I20" s="33"/>
      <c r="J20" s="33"/>
    </row>
    <row r="21" spans="1:10" ht="12.75" customHeight="1" x14ac:dyDescent="0.2">
      <c r="A21" s="304" t="s">
        <v>118</v>
      </c>
      <c r="B21" s="292"/>
      <c r="C21" s="292"/>
      <c r="D21" s="292"/>
      <c r="E21" s="315" t="s">
        <v>536</v>
      </c>
      <c r="F21" s="292"/>
      <c r="G21" s="292"/>
      <c r="H21" s="292"/>
      <c r="I21" s="292"/>
      <c r="J21" s="58"/>
    </row>
    <row r="22" spans="1:10" ht="14.25" customHeight="1" x14ac:dyDescent="0.2">
      <c r="A22" s="292"/>
      <c r="B22" s="292"/>
      <c r="C22" s="292"/>
      <c r="D22" s="292"/>
      <c r="E22" s="316"/>
      <c r="F22" s="316"/>
      <c r="G22" s="317"/>
      <c r="H22" s="316"/>
      <c r="I22" s="292"/>
      <c r="J22" s="58"/>
    </row>
    <row r="23" spans="1:10" x14ac:dyDescent="0.2">
      <c r="F23" s="34"/>
      <c r="G23" s="34"/>
      <c r="H23" s="34"/>
      <c r="I23" s="34"/>
      <c r="J23" s="34"/>
    </row>
    <row r="24" spans="1:10" x14ac:dyDescent="0.2">
      <c r="C24" s="30"/>
      <c r="D24" s="30"/>
    </row>
    <row r="25" spans="1:10" ht="43.5" customHeight="1" x14ac:dyDescent="0.2">
      <c r="A25" s="296" t="s">
        <v>538</v>
      </c>
      <c r="B25" s="297"/>
      <c r="C25" s="297"/>
      <c r="D25" s="297"/>
      <c r="E25" s="297"/>
      <c r="F25" s="297"/>
      <c r="G25" s="297"/>
      <c r="H25" s="297"/>
      <c r="I25" s="297"/>
      <c r="J25" s="297"/>
    </row>
    <row r="27" spans="1:10" ht="13.5" x14ac:dyDescent="0.25">
      <c r="A27" s="268" t="s">
        <v>581</v>
      </c>
    </row>
  </sheetData>
  <mergeCells count="9">
    <mergeCell ref="A25:J25"/>
    <mergeCell ref="A1:J1"/>
    <mergeCell ref="A2:E2"/>
    <mergeCell ref="F2:J2"/>
    <mergeCell ref="A11:E11"/>
    <mergeCell ref="F11:J11"/>
    <mergeCell ref="A19:I19"/>
    <mergeCell ref="A21:D22"/>
    <mergeCell ref="E21:I22"/>
  </mergeCells>
  <pageMargins left="0.7" right="0.7" top="0.75" bottom="0.75" header="0.3" footer="0.3"/>
  <pageSetup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6" zoomScaleNormal="100" workbookViewId="0">
      <selection activeCell="A26" sqref="A26"/>
    </sheetView>
  </sheetViews>
  <sheetFormatPr defaultRowHeight="12.75" x14ac:dyDescent="0.2"/>
  <cols>
    <col min="1" max="1" width="20.7109375" style="23" bestFit="1" customWidth="1"/>
    <col min="2" max="2" width="11.140625" style="23" customWidth="1"/>
    <col min="3" max="3" width="9.7109375" style="23" customWidth="1"/>
    <col min="4" max="4" width="10.42578125" style="23" customWidth="1"/>
    <col min="5" max="5" width="9.140625" style="23"/>
    <col min="6" max="7" width="8.5703125" style="23" customWidth="1"/>
    <col min="8" max="8" width="9.140625" style="23"/>
    <col min="9" max="10" width="8.5703125" style="23" customWidth="1"/>
    <col min="11" max="16384" width="9.140625" style="23"/>
  </cols>
  <sheetData>
    <row r="1" spans="1:10" ht="27.75" customHeight="1" thickBot="1" x14ac:dyDescent="0.25">
      <c r="A1" s="307" t="s">
        <v>210</v>
      </c>
      <c r="B1" s="307"/>
      <c r="C1" s="314"/>
      <c r="D1" s="314"/>
      <c r="E1" s="314"/>
      <c r="F1" s="314"/>
      <c r="G1" s="314"/>
      <c r="H1" s="314"/>
      <c r="I1" s="314"/>
      <c r="J1" s="314"/>
    </row>
    <row r="2" spans="1:10" x14ac:dyDescent="0.2">
      <c r="A2" s="302" t="s">
        <v>107</v>
      </c>
      <c r="B2" s="302"/>
      <c r="C2" s="303"/>
      <c r="D2" s="303"/>
      <c r="E2" s="303"/>
      <c r="F2" s="318" t="s">
        <v>17</v>
      </c>
      <c r="G2" s="318"/>
      <c r="H2" s="318"/>
      <c r="I2" s="318"/>
      <c r="J2" s="318"/>
    </row>
    <row r="3" spans="1:10" ht="27" x14ac:dyDescent="0.2">
      <c r="A3" s="102" t="s">
        <v>112</v>
      </c>
      <c r="B3" s="103" t="s">
        <v>354</v>
      </c>
      <c r="C3" s="92" t="s">
        <v>108</v>
      </c>
      <c r="D3" s="92" t="s">
        <v>157</v>
      </c>
      <c r="E3" s="103" t="s">
        <v>23</v>
      </c>
      <c r="F3" s="108" t="s">
        <v>24</v>
      </c>
      <c r="G3" s="108" t="s">
        <v>25</v>
      </c>
      <c r="H3" s="108" t="s">
        <v>26</v>
      </c>
      <c r="I3" s="108" t="s">
        <v>27</v>
      </c>
      <c r="J3" s="108" t="s">
        <v>28</v>
      </c>
    </row>
    <row r="4" spans="1:10" x14ac:dyDescent="0.2">
      <c r="A4" s="37" t="s">
        <v>172</v>
      </c>
      <c r="B4" s="266" t="s">
        <v>258</v>
      </c>
      <c r="C4" s="38">
        <v>97</v>
      </c>
      <c r="D4" s="209">
        <v>73987</v>
      </c>
      <c r="E4" s="38">
        <v>1.3</v>
      </c>
      <c r="F4" s="38">
        <v>0</v>
      </c>
      <c r="G4" s="38">
        <v>0</v>
      </c>
      <c r="H4" s="38">
        <v>0</v>
      </c>
      <c r="I4" s="230">
        <v>2</v>
      </c>
      <c r="J4" s="38">
        <v>4.4000000000000004</v>
      </c>
    </row>
    <row r="5" spans="1:10" x14ac:dyDescent="0.2">
      <c r="A5" s="37" t="s">
        <v>113</v>
      </c>
      <c r="B5" s="266" t="s">
        <v>259</v>
      </c>
      <c r="C5" s="38">
        <v>47</v>
      </c>
      <c r="D5" s="209">
        <v>39689</v>
      </c>
      <c r="E5" s="38">
        <v>1.2</v>
      </c>
      <c r="F5" s="38">
        <v>0</v>
      </c>
      <c r="G5" s="38">
        <v>0</v>
      </c>
      <c r="H5" s="38">
        <v>0</v>
      </c>
      <c r="I5" s="38">
        <v>0</v>
      </c>
      <c r="J5" s="230">
        <v>4</v>
      </c>
    </row>
    <row r="6" spans="1:10" x14ac:dyDescent="0.2">
      <c r="A6" s="38" t="s">
        <v>114</v>
      </c>
      <c r="B6" s="266" t="s">
        <v>260</v>
      </c>
      <c r="C6" s="38">
        <v>14</v>
      </c>
      <c r="D6" s="209">
        <v>22701</v>
      </c>
      <c r="E6" s="38">
        <v>0.6</v>
      </c>
      <c r="F6" s="38">
        <v>0</v>
      </c>
      <c r="G6" s="38">
        <v>0</v>
      </c>
      <c r="H6" s="38">
        <v>0</v>
      </c>
      <c r="I6" s="38">
        <v>0</v>
      </c>
      <c r="J6" s="38">
        <v>2.1</v>
      </c>
    </row>
    <row r="7" spans="1:10" x14ac:dyDescent="0.2">
      <c r="A7" s="38" t="s">
        <v>115</v>
      </c>
      <c r="B7" s="266" t="s">
        <v>261</v>
      </c>
      <c r="C7" s="38">
        <v>4</v>
      </c>
      <c r="D7" s="209">
        <v>20945</v>
      </c>
      <c r="E7" s="38">
        <v>0.2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</row>
    <row r="8" spans="1:10" x14ac:dyDescent="0.2">
      <c r="A8" s="109" t="s">
        <v>116</v>
      </c>
      <c r="B8" s="267" t="s">
        <v>262</v>
      </c>
      <c r="C8" s="109">
        <v>10</v>
      </c>
      <c r="D8" s="210">
        <v>30305</v>
      </c>
      <c r="E8" s="109">
        <v>0.3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</row>
    <row r="9" spans="1:10" x14ac:dyDescent="0.2">
      <c r="C9" s="30"/>
      <c r="D9" s="30"/>
    </row>
    <row r="10" spans="1:10" x14ac:dyDescent="0.2">
      <c r="C10" s="30"/>
      <c r="D10" s="30"/>
    </row>
    <row r="11" spans="1:10" ht="14.25" customHeight="1" x14ac:dyDescent="0.2">
      <c r="A11" s="289" t="s">
        <v>539</v>
      </c>
      <c r="B11" s="289"/>
      <c r="C11" s="289"/>
      <c r="D11" s="289"/>
      <c r="E11" s="289"/>
      <c r="F11" s="320" t="s">
        <v>17</v>
      </c>
      <c r="G11" s="320"/>
      <c r="H11" s="320"/>
      <c r="I11" s="320"/>
      <c r="J11" s="320"/>
    </row>
    <row r="12" spans="1:10" ht="38.25" x14ac:dyDescent="0.2">
      <c r="A12" s="102" t="s">
        <v>112</v>
      </c>
      <c r="B12" s="103" t="s">
        <v>354</v>
      </c>
      <c r="C12" s="92" t="s">
        <v>157</v>
      </c>
      <c r="D12" s="92" t="s">
        <v>96</v>
      </c>
      <c r="E12" s="103" t="s">
        <v>23</v>
      </c>
      <c r="F12" s="108" t="s">
        <v>24</v>
      </c>
      <c r="G12" s="108" t="s">
        <v>25</v>
      </c>
      <c r="H12" s="108" t="s">
        <v>26</v>
      </c>
      <c r="I12" s="108" t="s">
        <v>27</v>
      </c>
      <c r="J12" s="108" t="s">
        <v>28</v>
      </c>
    </row>
    <row r="13" spans="1:10" x14ac:dyDescent="0.2">
      <c r="A13" s="37" t="s">
        <v>172</v>
      </c>
      <c r="B13" s="251" t="s">
        <v>263</v>
      </c>
      <c r="C13" s="30">
        <v>73987</v>
      </c>
      <c r="D13" s="30">
        <v>195281</v>
      </c>
      <c r="E13" s="33">
        <v>0.38</v>
      </c>
      <c r="F13" s="23">
        <v>0.21</v>
      </c>
      <c r="G13" s="23">
        <v>0.28000000000000003</v>
      </c>
      <c r="H13" s="23">
        <v>0.38</v>
      </c>
      <c r="I13" s="33">
        <v>0.5</v>
      </c>
      <c r="J13" s="23">
        <v>0.65</v>
      </c>
    </row>
    <row r="14" spans="1:10" x14ac:dyDescent="0.2">
      <c r="A14" s="37" t="s">
        <v>113</v>
      </c>
      <c r="B14" s="251" t="s">
        <v>264</v>
      </c>
      <c r="C14" s="30">
        <v>39689</v>
      </c>
      <c r="D14" s="30">
        <v>171975</v>
      </c>
      <c r="E14" s="33">
        <v>0.23</v>
      </c>
      <c r="F14" s="23">
        <v>0.08</v>
      </c>
      <c r="G14" s="23">
        <v>0.14000000000000001</v>
      </c>
      <c r="H14" s="33">
        <v>0.2</v>
      </c>
      <c r="I14" s="23">
        <v>0.35</v>
      </c>
      <c r="J14" s="23">
        <v>0.48</v>
      </c>
    </row>
    <row r="15" spans="1:10" x14ac:dyDescent="0.2">
      <c r="A15" s="38" t="s">
        <v>114</v>
      </c>
      <c r="B15" s="251" t="s">
        <v>265</v>
      </c>
      <c r="C15" s="30">
        <v>22701</v>
      </c>
      <c r="D15" s="30">
        <v>225630</v>
      </c>
      <c r="E15" s="33">
        <v>0.1</v>
      </c>
      <c r="F15" s="23">
        <v>0.02</v>
      </c>
      <c r="G15" s="23">
        <v>0.04</v>
      </c>
      <c r="H15" s="23">
        <v>7.0000000000000007E-2</v>
      </c>
      <c r="I15" s="23">
        <v>0.14000000000000001</v>
      </c>
      <c r="J15" s="23">
        <v>0.26</v>
      </c>
    </row>
    <row r="16" spans="1:10" x14ac:dyDescent="0.2">
      <c r="A16" s="38" t="s">
        <v>115</v>
      </c>
      <c r="B16" s="251" t="s">
        <v>266</v>
      </c>
      <c r="C16" s="30">
        <v>20945</v>
      </c>
      <c r="D16" s="30">
        <v>308507</v>
      </c>
      <c r="E16" s="33">
        <v>7.0000000000000007E-2</v>
      </c>
      <c r="F16" s="23">
        <v>0.01</v>
      </c>
      <c r="G16" s="23">
        <v>0.02</v>
      </c>
      <c r="H16" s="23">
        <v>0.04</v>
      </c>
      <c r="I16" s="23">
        <v>0.08</v>
      </c>
      <c r="J16" s="23">
        <v>0.18</v>
      </c>
    </row>
    <row r="17" spans="1:10" x14ac:dyDescent="0.2">
      <c r="A17" s="109" t="s">
        <v>116</v>
      </c>
      <c r="B17" s="247" t="s">
        <v>267</v>
      </c>
      <c r="C17" s="99">
        <v>30305</v>
      </c>
      <c r="D17" s="99">
        <v>272791</v>
      </c>
      <c r="E17" s="101">
        <v>0.11</v>
      </c>
      <c r="F17" s="98">
        <v>0.02</v>
      </c>
      <c r="G17" s="98">
        <v>0.03</v>
      </c>
      <c r="H17" s="98">
        <v>0.06</v>
      </c>
      <c r="I17" s="98">
        <v>0.11</v>
      </c>
      <c r="J17" s="98">
        <v>0.19</v>
      </c>
    </row>
    <row r="18" spans="1:10" x14ac:dyDescent="0.2">
      <c r="A18" s="38"/>
      <c r="C18" s="30"/>
      <c r="D18" s="30"/>
      <c r="E18" s="33"/>
      <c r="F18" s="33"/>
      <c r="G18" s="33"/>
      <c r="H18" s="33"/>
      <c r="I18" s="33"/>
      <c r="J18" s="33"/>
    </row>
    <row r="19" spans="1:10" ht="15.75" customHeight="1" x14ac:dyDescent="0.2">
      <c r="A19" s="305" t="s">
        <v>166</v>
      </c>
      <c r="B19" s="305"/>
      <c r="C19" s="305"/>
      <c r="D19" s="305"/>
      <c r="E19" s="305"/>
      <c r="F19" s="305"/>
      <c r="G19" s="305"/>
      <c r="H19" s="305"/>
      <c r="I19" s="305"/>
      <c r="J19" s="305"/>
    </row>
    <row r="20" spans="1:10" x14ac:dyDescent="0.2">
      <c r="C20" s="30"/>
      <c r="D20" s="30"/>
    </row>
    <row r="21" spans="1:10" x14ac:dyDescent="0.2">
      <c r="A21" s="304" t="s">
        <v>158</v>
      </c>
      <c r="B21" s="292"/>
      <c r="C21" s="292"/>
      <c r="D21" s="292"/>
      <c r="E21" s="304" t="s">
        <v>540</v>
      </c>
      <c r="F21" s="292"/>
      <c r="G21" s="292"/>
      <c r="H21" s="292"/>
      <c r="I21" s="292"/>
      <c r="J21" s="292"/>
    </row>
    <row r="22" spans="1:10" x14ac:dyDescent="0.2">
      <c r="A22" s="292"/>
      <c r="B22" s="292"/>
      <c r="C22" s="292"/>
      <c r="D22" s="292"/>
      <c r="E22" s="292"/>
      <c r="F22" s="292"/>
      <c r="G22" s="292"/>
      <c r="H22" s="292"/>
      <c r="I22" s="292"/>
      <c r="J22" s="292"/>
    </row>
    <row r="23" spans="1:10" x14ac:dyDescent="0.2">
      <c r="C23" s="30"/>
      <c r="D23" s="30"/>
    </row>
    <row r="24" spans="1:10" ht="43.5" customHeight="1" x14ac:dyDescent="0.2">
      <c r="A24" s="296" t="s">
        <v>541</v>
      </c>
      <c r="B24" s="297"/>
      <c r="C24" s="297"/>
      <c r="D24" s="297"/>
      <c r="E24" s="297"/>
      <c r="F24" s="297"/>
      <c r="G24" s="297"/>
      <c r="H24" s="297"/>
      <c r="I24" s="297"/>
      <c r="J24" s="297"/>
    </row>
    <row r="26" spans="1:10" ht="13.5" x14ac:dyDescent="0.25">
      <c r="A26" s="268" t="s">
        <v>581</v>
      </c>
    </row>
  </sheetData>
  <mergeCells count="9">
    <mergeCell ref="A24:J24"/>
    <mergeCell ref="A1:J1"/>
    <mergeCell ref="A2:E2"/>
    <mergeCell ref="F2:J2"/>
    <mergeCell ref="A21:D22"/>
    <mergeCell ref="E21:J22"/>
    <mergeCell ref="A19:J19"/>
    <mergeCell ref="F11:J11"/>
    <mergeCell ref="A11:E11"/>
  </mergeCell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4</vt:i4>
      </vt:variant>
    </vt:vector>
  </HeadingPairs>
  <TitlesOfParts>
    <vt:vector size="22" baseType="lpstr">
      <vt:lpstr>Table1-Hospitals by Type</vt:lpstr>
      <vt:lpstr>Table2-Hospitals by Bedsize</vt:lpstr>
      <vt:lpstr>Table3-CLAB ICUOther</vt:lpstr>
      <vt:lpstr>Table4-CLAB SCA</vt:lpstr>
      <vt:lpstr>Table5-CAU non-NICU</vt:lpstr>
      <vt:lpstr>Table6-VAP non-NICU</vt:lpstr>
      <vt:lpstr>Table7-CLAB NICU L3</vt:lpstr>
      <vt:lpstr>Table8-CLAB NICU L2-3</vt:lpstr>
      <vt:lpstr>Table9-VAP NICU L3</vt:lpstr>
      <vt:lpstr>Table10-VAP NICU L2-3</vt:lpstr>
      <vt:lpstr>Table11-CLAB Sites ICU-Other</vt:lpstr>
      <vt:lpstr>Table12-CLAB Sites SCA</vt:lpstr>
      <vt:lpstr>Table13-CAU Sites non-NICU</vt:lpstr>
      <vt:lpstr>Table14-VAP Sites non-NICU</vt:lpstr>
      <vt:lpstr>Table15-CLAB Sites NICU L3</vt:lpstr>
      <vt:lpstr>Table16-CLAB Sites NICU L2-3</vt:lpstr>
      <vt:lpstr>Table17-VAP Sites NICU L3</vt:lpstr>
      <vt:lpstr>Table18-VAP Sites NICU L2-3</vt:lpstr>
      <vt:lpstr>'Table11-CLAB Sites ICU-Other'!Print_Area</vt:lpstr>
      <vt:lpstr>'Table13-CAU Sites non-NICU'!Print_Area</vt:lpstr>
      <vt:lpstr>'Table3-CLAB ICUOther'!Print_Area</vt:lpstr>
      <vt:lpstr>'Table3-CLAB ICUOther'!Table_3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Dudeck, Margaret A. (CDC/OID/NCEZID)</dc:creator>
  <cp:lastModifiedBy>CDC User</cp:lastModifiedBy>
  <cp:lastPrinted>2013-08-05T14:35:06Z</cp:lastPrinted>
  <dcterms:created xsi:type="dcterms:W3CDTF">2009-07-14T13:54:49Z</dcterms:created>
  <dcterms:modified xsi:type="dcterms:W3CDTF">2013-12-05T14:06:40Z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